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Лист1!$A$9:$J$259</definedName>
    <definedName name="_xlnm.Print_Titles" localSheetId="0">Лист1!$7:$9</definedName>
  </definedNames>
  <calcPr calcId="145621"/>
  <customWorkbookViews>
    <customWorkbookView name="Ходулапова Алена Евгеньевна - Личное представление" guid="{A0F7F2F3-C9E4-4DF1-9816-DD7CC1DD17F8}" mergeInterval="0" personalView="1" maximized="1" windowWidth="1916" windowHeight="855" activeSheetId="1"/>
    <customWorkbookView name="Бирюкова Юлия Владимировна - Личное представление" guid="{BBE89282-A6B6-4272-831B-98E287C48E3E}" mergeInterval="0" personalView="1" maximized="1" windowWidth="1916" windowHeight="821" activeSheetId="1"/>
    <customWorkbookView name="Яхъяева Эльмира Рамазановна - Личное представление" guid="{5D7D9C16-A778-4977-83E4-AD6584AB4D53}" mergeInterval="0" personalView="1" maximized="1" windowWidth="1916" windowHeight="825" activeSheetId="1"/>
  </customWorkbookViews>
</workbook>
</file>

<file path=xl/calcChain.xml><?xml version="1.0" encoding="utf-8"?>
<calcChain xmlns="http://schemas.openxmlformats.org/spreadsheetml/2006/main">
  <c r="H265" i="1"/>
  <c r="G265"/>
  <c r="D14"/>
  <c r="E14"/>
  <c r="F14"/>
  <c r="I14"/>
  <c r="J14"/>
  <c r="C14"/>
  <c r="D13"/>
  <c r="E13"/>
  <c r="I13"/>
  <c r="J13"/>
  <c r="C13"/>
  <c r="D12"/>
  <c r="E12"/>
  <c r="F12"/>
  <c r="G12"/>
  <c r="H12"/>
  <c r="I12"/>
  <c r="J12"/>
  <c r="C12"/>
  <c r="J35"/>
  <c r="I35"/>
  <c r="H35"/>
  <c r="G35"/>
  <c r="F35"/>
  <c r="E35"/>
  <c r="D35"/>
  <c r="C35"/>
  <c r="J235"/>
  <c r="I235"/>
  <c r="H235"/>
  <c r="G235"/>
  <c r="F235"/>
  <c r="E235"/>
  <c r="D235"/>
  <c r="C235"/>
  <c r="J220"/>
  <c r="I220"/>
  <c r="H220"/>
  <c r="G220"/>
  <c r="F220"/>
  <c r="E220"/>
  <c r="D220"/>
  <c r="C220"/>
  <c r="J210"/>
  <c r="I210"/>
  <c r="H210"/>
  <c r="G210"/>
  <c r="F210"/>
  <c r="E210"/>
  <c r="D210"/>
  <c r="C210"/>
  <c r="J195"/>
  <c r="I195"/>
  <c r="H195"/>
  <c r="G195"/>
  <c r="F195"/>
  <c r="E195"/>
  <c r="D195"/>
  <c r="C195"/>
  <c r="J175"/>
  <c r="I175"/>
  <c r="H175"/>
  <c r="G175"/>
  <c r="F175"/>
  <c r="E175"/>
  <c r="D175"/>
  <c r="C175"/>
  <c r="J165"/>
  <c r="I165"/>
  <c r="H165"/>
  <c r="G165"/>
  <c r="F165"/>
  <c r="E165"/>
  <c r="D165"/>
  <c r="C165"/>
  <c r="J135"/>
  <c r="I135"/>
  <c r="H135"/>
  <c r="G135"/>
  <c r="F135"/>
  <c r="E135"/>
  <c r="D135"/>
  <c r="C135"/>
  <c r="J125"/>
  <c r="I125"/>
  <c r="H125"/>
  <c r="G125"/>
  <c r="F125"/>
  <c r="E125"/>
  <c r="D125"/>
  <c r="C125"/>
  <c r="J110"/>
  <c r="I110"/>
  <c r="H110"/>
  <c r="G110"/>
  <c r="F110"/>
  <c r="E110"/>
  <c r="D110"/>
  <c r="C110"/>
  <c r="J85"/>
  <c r="I85"/>
  <c r="H85"/>
  <c r="G85"/>
  <c r="F85"/>
  <c r="E85"/>
  <c r="D85"/>
  <c r="C85"/>
  <c r="J185"/>
  <c r="I185"/>
  <c r="H185"/>
  <c r="G185"/>
  <c r="F185"/>
  <c r="E185"/>
  <c r="D185"/>
  <c r="C185"/>
  <c r="J75"/>
  <c r="I75"/>
  <c r="H75"/>
  <c r="G75"/>
  <c r="F75"/>
  <c r="E75"/>
  <c r="D75"/>
  <c r="C75"/>
  <c r="J65"/>
  <c r="I65"/>
  <c r="H65"/>
  <c r="G65"/>
  <c r="F65"/>
  <c r="E65"/>
  <c r="D65"/>
  <c r="C65"/>
  <c r="J55"/>
  <c r="I55"/>
  <c r="H55"/>
  <c r="G55"/>
  <c r="F55"/>
  <c r="E55"/>
  <c r="D55"/>
  <c r="C55"/>
  <c r="J30"/>
  <c r="I30"/>
  <c r="H30"/>
  <c r="G30"/>
  <c r="F30"/>
  <c r="E30"/>
  <c r="D30"/>
  <c r="C30"/>
  <c r="J20"/>
  <c r="I20"/>
  <c r="H20"/>
  <c r="G20"/>
  <c r="F20"/>
  <c r="E20"/>
  <c r="D20"/>
  <c r="C20"/>
  <c r="D261" l="1"/>
  <c r="E261"/>
  <c r="G261"/>
  <c r="H261"/>
  <c r="I261"/>
  <c r="J261"/>
  <c r="F264"/>
  <c r="F265"/>
  <c r="D269"/>
  <c r="E269"/>
  <c r="F269"/>
  <c r="G269"/>
  <c r="H269"/>
  <c r="I269"/>
  <c r="J269"/>
  <c r="D270"/>
  <c r="E270"/>
  <c r="I270"/>
  <c r="J270"/>
  <c r="D271"/>
  <c r="E271"/>
  <c r="F271"/>
  <c r="I271"/>
  <c r="J271"/>
  <c r="D15"/>
  <c r="E15"/>
  <c r="F15"/>
  <c r="G15"/>
  <c r="H15"/>
  <c r="I15"/>
  <c r="J15"/>
  <c r="D25"/>
  <c r="E25"/>
  <c r="F25"/>
  <c r="G25"/>
  <c r="H25"/>
  <c r="I25"/>
  <c r="J25"/>
  <c r="D40"/>
  <c r="E40"/>
  <c r="I40"/>
  <c r="J40"/>
  <c r="F43"/>
  <c r="G43"/>
  <c r="H43"/>
  <c r="H44"/>
  <c r="H14" s="1"/>
  <c r="D50"/>
  <c r="E50"/>
  <c r="F50"/>
  <c r="G50"/>
  <c r="H50"/>
  <c r="I50"/>
  <c r="J50"/>
  <c r="D60"/>
  <c r="E60"/>
  <c r="F60"/>
  <c r="G60"/>
  <c r="H60"/>
  <c r="I60"/>
  <c r="J60"/>
  <c r="D70"/>
  <c r="E70"/>
  <c r="F70"/>
  <c r="G70"/>
  <c r="H70"/>
  <c r="I70"/>
  <c r="J70"/>
  <c r="D80"/>
  <c r="E80"/>
  <c r="F80"/>
  <c r="G80"/>
  <c r="H80"/>
  <c r="I80"/>
  <c r="J80"/>
  <c r="D90"/>
  <c r="E90"/>
  <c r="F90"/>
  <c r="G90"/>
  <c r="H90"/>
  <c r="I90"/>
  <c r="J90"/>
  <c r="D100"/>
  <c r="E100"/>
  <c r="F100"/>
  <c r="G100"/>
  <c r="H100"/>
  <c r="I100"/>
  <c r="J100"/>
  <c r="D105"/>
  <c r="E105"/>
  <c r="F105"/>
  <c r="G105"/>
  <c r="H105"/>
  <c r="I105"/>
  <c r="J105"/>
  <c r="D120"/>
  <c r="E120"/>
  <c r="F120"/>
  <c r="G120"/>
  <c r="H120"/>
  <c r="I120"/>
  <c r="J120"/>
  <c r="D140"/>
  <c r="E140"/>
  <c r="F140"/>
  <c r="G140"/>
  <c r="H140"/>
  <c r="I140"/>
  <c r="J140"/>
  <c r="D145"/>
  <c r="E145"/>
  <c r="F145"/>
  <c r="G145"/>
  <c r="H145"/>
  <c r="I145"/>
  <c r="J145"/>
  <c r="D150"/>
  <c r="E150"/>
  <c r="F150"/>
  <c r="G150"/>
  <c r="H150"/>
  <c r="I150"/>
  <c r="J150"/>
  <c r="D155"/>
  <c r="E155"/>
  <c r="F155"/>
  <c r="G155"/>
  <c r="H155"/>
  <c r="I155"/>
  <c r="J155"/>
  <c r="D160"/>
  <c r="E160"/>
  <c r="F160"/>
  <c r="G160"/>
  <c r="H160"/>
  <c r="I160"/>
  <c r="J160"/>
  <c r="D115"/>
  <c r="E115"/>
  <c r="F115"/>
  <c r="G115"/>
  <c r="H115"/>
  <c r="I115"/>
  <c r="J115"/>
  <c r="D95"/>
  <c r="E95"/>
  <c r="F95"/>
  <c r="G95"/>
  <c r="H95"/>
  <c r="I95"/>
  <c r="J95"/>
  <c r="D45"/>
  <c r="E45"/>
  <c r="F45"/>
  <c r="G45"/>
  <c r="H45"/>
  <c r="I45"/>
  <c r="J45"/>
  <c r="D170"/>
  <c r="E170"/>
  <c r="F170"/>
  <c r="G170"/>
  <c r="H170"/>
  <c r="I170"/>
  <c r="J170"/>
  <c r="D180"/>
  <c r="E180"/>
  <c r="F180"/>
  <c r="G180"/>
  <c r="H180"/>
  <c r="I180"/>
  <c r="J180"/>
  <c r="D190"/>
  <c r="E190"/>
  <c r="F190"/>
  <c r="G190"/>
  <c r="H190"/>
  <c r="I190"/>
  <c r="J190"/>
  <c r="D200"/>
  <c r="E200"/>
  <c r="F200"/>
  <c r="G200"/>
  <c r="H200"/>
  <c r="I200"/>
  <c r="J200"/>
  <c r="D205"/>
  <c r="E205"/>
  <c r="F205"/>
  <c r="G205"/>
  <c r="H205"/>
  <c r="I205"/>
  <c r="J205"/>
  <c r="D215"/>
  <c r="E215"/>
  <c r="F215"/>
  <c r="G215"/>
  <c r="H215"/>
  <c r="I215"/>
  <c r="J215"/>
  <c r="D225"/>
  <c r="E225"/>
  <c r="F225"/>
  <c r="G225"/>
  <c r="H225"/>
  <c r="I225"/>
  <c r="J225"/>
  <c r="D230"/>
  <c r="E230"/>
  <c r="G230"/>
  <c r="H230"/>
  <c r="I230"/>
  <c r="J230"/>
  <c r="F233"/>
  <c r="F230" s="1"/>
  <c r="D240"/>
  <c r="E240"/>
  <c r="F240"/>
  <c r="G240"/>
  <c r="H240"/>
  <c r="I240"/>
  <c r="J240"/>
  <c r="D245"/>
  <c r="E245"/>
  <c r="F245"/>
  <c r="G245"/>
  <c r="H245"/>
  <c r="I245"/>
  <c r="J245"/>
  <c r="D250"/>
  <c r="E250"/>
  <c r="F250"/>
  <c r="G250"/>
  <c r="H250"/>
  <c r="I250"/>
  <c r="J250"/>
  <c r="D255"/>
  <c r="E255"/>
  <c r="F255"/>
  <c r="G255"/>
  <c r="H255"/>
  <c r="I255"/>
  <c r="J255"/>
  <c r="D130"/>
  <c r="E130"/>
  <c r="I130"/>
  <c r="J130"/>
  <c r="F133"/>
  <c r="F130" s="1"/>
  <c r="G133"/>
  <c r="G130" s="1"/>
  <c r="H133"/>
  <c r="H130" s="1"/>
  <c r="H13" l="1"/>
  <c r="G44"/>
  <c r="G14" s="1"/>
  <c r="G13"/>
  <c r="F13"/>
  <c r="J10"/>
  <c r="D10"/>
  <c r="I10"/>
  <c r="E10"/>
  <c r="F261"/>
  <c r="H271"/>
  <c r="H270"/>
  <c r="F270"/>
  <c r="F267" s="1"/>
  <c r="G271"/>
  <c r="G270"/>
  <c r="J267"/>
  <c r="D267"/>
  <c r="I267"/>
  <c r="E267"/>
  <c r="G40"/>
  <c r="G10" s="1"/>
  <c r="H40"/>
  <c r="H10" s="1"/>
  <c r="F40"/>
  <c r="F10" s="1"/>
  <c r="G267" l="1"/>
  <c r="H267"/>
  <c r="C269"/>
  <c r="C130"/>
  <c r="C60"/>
  <c r="C271" l="1"/>
  <c r="C270"/>
  <c r="C267" l="1"/>
  <c r="C261" l="1"/>
  <c r="C255" l="1"/>
  <c r="C250"/>
  <c r="C245"/>
  <c r="C240"/>
  <c r="C230"/>
  <c r="C225"/>
  <c r="C215"/>
  <c r="C205"/>
  <c r="C200"/>
  <c r="C190"/>
  <c r="C180"/>
  <c r="C170"/>
  <c r="C45"/>
  <c r="C95"/>
  <c r="C115"/>
  <c r="C160"/>
  <c r="C155"/>
  <c r="C150"/>
  <c r="C145"/>
  <c r="C140"/>
  <c r="C120"/>
  <c r="C105"/>
  <c r="C100"/>
  <c r="C90"/>
  <c r="C80"/>
  <c r="C70"/>
  <c r="C50"/>
  <c r="C40"/>
  <c r="C25"/>
  <c r="C15" l="1"/>
  <c r="C10" s="1"/>
</calcChain>
</file>

<file path=xl/sharedStrings.xml><?xml version="1.0" encoding="utf-8"?>
<sst xmlns="http://schemas.openxmlformats.org/spreadsheetml/2006/main" count="321" uniqueCount="117">
  <si>
    <t>Информация о предельных объемах финансового обеспечения</t>
  </si>
  <si>
    <t>реализации муниципальных программ города Покачи</t>
  </si>
  <si>
    <t>№ п/п</t>
  </si>
  <si>
    <t>Показатели</t>
  </si>
  <si>
    <t>Плановый период</t>
  </si>
  <si>
    <t>1.</t>
  </si>
  <si>
    <t>в том числе:</t>
  </si>
  <si>
    <t>Федеральный бюджет</t>
  </si>
  <si>
    <t>Окружной бюджет</t>
  </si>
  <si>
    <t>Бюджет города Покачи</t>
  </si>
  <si>
    <t>1.1.</t>
  </si>
  <si>
    <t>1.2.</t>
  </si>
  <si>
    <t>Непрограммные расходы бюджета города Покачи, всего</t>
  </si>
  <si>
    <t>ВСЕГО РАСХОДОВ</t>
  </si>
  <si>
    <t>Приложение 2</t>
  </si>
  <si>
    <t>1.3.</t>
  </si>
  <si>
    <t>1.4.</t>
  </si>
  <si>
    <t>1.5.</t>
  </si>
  <si>
    <t>1.6.</t>
  </si>
  <si>
    <t>1.7.</t>
  </si>
  <si>
    <t>1.8.</t>
  </si>
  <si>
    <t>Муниципальная программа "Развитие муниципальной службы в городе Покачи на 2014-2016 годы"</t>
  </si>
  <si>
    <t>1.9.</t>
  </si>
  <si>
    <t>Муниципальная программа "Развитие муниципальной службы в городе Покачи на 2017-2019 годы"</t>
  </si>
  <si>
    <t>1.10.</t>
  </si>
  <si>
    <t>1.11.</t>
  </si>
  <si>
    <t>Муниципальная программа "Развитие агропромышленного комплекса и рынков сельскохозяйственной продукции, сырья и продовольствия на территории города Покачи в 2016-2020 годах"</t>
  </si>
  <si>
    <t>1.12.</t>
  </si>
  <si>
    <t>1.13.</t>
  </si>
  <si>
    <t>1.14.</t>
  </si>
  <si>
    <t>1.15.</t>
  </si>
  <si>
    <t>1.17.</t>
  </si>
  <si>
    <t>1.16.</t>
  </si>
  <si>
    <t>1.18.</t>
  </si>
  <si>
    <t>1.19.</t>
  </si>
  <si>
    <t>Муниципальная программа "Разработка документов градостроительного регулирования города Покачи на 2016-2020 годы"</t>
  </si>
  <si>
    <t>1.20.</t>
  </si>
  <si>
    <t>Муниципальная программа "Противодействие коррупции в муниципальном образовании город Покачи на 2014-2016 годы"</t>
  </si>
  <si>
    <t>1.21.</t>
  </si>
  <si>
    <t>Муниципальная программа "Противодействие коррупции в муниципальном образовании город Покачи на 2017-2019 годы"</t>
  </si>
  <si>
    <t>1.23.</t>
  </si>
  <si>
    <t>1.24.</t>
  </si>
  <si>
    <t>1.25.</t>
  </si>
  <si>
    <t>Муниципальная программа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 на 2014-2020 годы"</t>
  </si>
  <si>
    <t>1.26.</t>
  </si>
  <si>
    <t>1.27.</t>
  </si>
  <si>
    <t>1.28.</t>
  </si>
  <si>
    <t>Муниципальная программа "Развитие транспортной системы города Покачи на 2016-2020 годы"</t>
  </si>
  <si>
    <t>1.29.</t>
  </si>
  <si>
    <t>Муниципальная программа "Капитальный ремонт объектов муниципальной собственности города Покачи на 2014-2016 годы"</t>
  </si>
  <si>
    <t>1.30.</t>
  </si>
  <si>
    <t>1.31.</t>
  </si>
  <si>
    <t>1.32.</t>
  </si>
  <si>
    <t>Ведомственная целевая программа "Капитальный ремонт объектов муниципальной собственности города Покачи на 2017 год"</t>
  </si>
  <si>
    <t>Муниципальная программа "Поддержка социально-ориентированных некоммерческих организаций города Покачи на 2015-2017 годы"</t>
  </si>
  <si>
    <t>Муниципальная программа "Электронная администрация г.Покачи на 2016-2020 годы"</t>
  </si>
  <si>
    <t>Муниципальная программа "Обеспечение экологической безопасности на территории города Покачи на 2016-2020 годы"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</si>
  <si>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 образования город Покачи на 2015-2017 годы"</t>
  </si>
  <si>
    <t>1.22.</t>
  </si>
  <si>
    <t>(тыс. руб.)</t>
  </si>
  <si>
    <t xml:space="preserve">Муниципальная программа "Реализация молодежной политики на территории города Покачи на 2016-2020 годы"
</t>
  </si>
  <si>
    <t xml:space="preserve">Муниципальная программа "Организация отдыха детей города Покачи в каникулярное время на 2016-2018 годы"
</t>
  </si>
  <si>
    <t>Расходы на реализацию муниципальных (ведомственных) программ  -   всего</t>
  </si>
  <si>
    <t>2016 год</t>
  </si>
  <si>
    <r>
      <t>2017 год</t>
    </r>
    <r>
      <rPr>
        <sz val="10"/>
        <color theme="1"/>
        <rFont val="Times New Roman"/>
        <family val="1"/>
        <charset val="204"/>
      </rPr>
      <t xml:space="preserve">
(по состоянию на 01.10.2017)</t>
    </r>
  </si>
  <si>
    <t xml:space="preserve">Муниципальная программа "Сохранение и развитие сферы культуры города Покачи на 2016-2020 годы"
</t>
  </si>
  <si>
    <t>Муниципальная программа "Содействие развитию жилищного строительства на 2016-2020 годы в рамках приобретения жилья на территории города Покачи"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</si>
  <si>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на период 2016 – 2020 годы"</t>
  </si>
  <si>
    <t>Муниципальная программа "Комплексного развития транспортной инфраструктуры
города Покачи на 2017-2027 годы"</t>
  </si>
  <si>
    <t>Муниципальная программа "Обеспечение условий для развития физической культуры, массового спорта и школьного спорта в городе Покачи на 2016-2020 годы"</t>
  </si>
  <si>
    <t>Поддержка социально ориентированных некоммерческих организаций города Покачи на 2017 - 2020 годы</t>
  </si>
  <si>
    <t>Муниципальная программа "Развитие жилищно-коммунального комплекса и повышение энергетической эффективности на 2016-2020 годы" в городе Покачи"</t>
  </si>
  <si>
    <t>Муниципальная программа "Обеспечение безопасности  жизнедеятельности населения на территории города Покачи на период 2016-2020 годы"</t>
  </si>
  <si>
    <t>Муниципальная программа "Ликвидация и расселение приспособленных для проживания строений на период 2016 - 2020 годы"</t>
  </si>
  <si>
    <t>Муниципальная программа "Комплексного развития систем коммунальной инфраструктуры города Покачи на 2017-2027 годы"</t>
  </si>
  <si>
    <t xml:space="preserve"> Муниципальная программа «Развитие образования в городе Покачи на 2016-2020 годы» </t>
  </si>
  <si>
    <t>Муниципальная программа "Формирование современной городской среды в муниципальном образовании город Покачи на 2018 - 2022 годы"</t>
  </si>
  <si>
    <t xml:space="preserve">Муниципальная программа "Поддержка и развитие малого и среднего предпринимательства на территории  города Покачи на 2016-2020 годы" 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</si>
  <si>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 образования город Покачи на 2018-2020 годы"</t>
  </si>
  <si>
    <t>Муниципальная программа "Комплексного развития социальной инфраструктуры город Покачи
на 2018-2028 годы"</t>
  </si>
  <si>
    <t>Улучшение жилищных условий молодых семей в соответствии с федеральной целевой программой "Жилище" на 2016-2020 годы на территории города Покачи"</t>
  </si>
  <si>
    <t>2015 год</t>
  </si>
  <si>
    <t xml:space="preserve">Муниципальная программа "Организация отдыха детей города Покачи в каникулярное время на 2013-2015 годы"
</t>
  </si>
  <si>
    <t>1.33.</t>
  </si>
  <si>
    <t>Ведомственная целевая программа "Развитие музейной деятельности в городе Покачи на 2013-2015 годы"</t>
  </si>
  <si>
    <t>Муниципальная программа "Развитие агропромышленного комплекса и рынков сельскохозяйственной продукции, сырья и продовольствия на территории города Покачи в 2015-2020 годах"</t>
  </si>
  <si>
    <t>Муниципальная программа "Содействие развитию жилищного строительства на 2014-2020 годы в рамках приобретения жилья" на территории города Покачи"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</si>
  <si>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на период 2015-2020 годы"</t>
  </si>
  <si>
    <t>Муниципальная программа города Покачи по ликвидации и расселению приспособленных для проживания строений, расположенных по улице Аганская, Транспортная на период 2015-2017 годы</t>
  </si>
  <si>
    <t>Муниципальная программа "Разработка документов градостроительного регулирования города Покачи на 2013-2015 годы"</t>
  </si>
  <si>
    <t>Муниципальная программа "Развитие транспортной системы города Покачи на 2015-2020 годы"</t>
  </si>
  <si>
    <t>Муниципальная программа "Улучшение жилищных условий молодых семей, молодых учителей в соответствии с федеральной целевой программой "Жилище" на 2011-2016 и период до 2020 на территории города Покачи"</t>
  </si>
  <si>
    <t>Муниципальная программа «Обеспечение условий для развития физической культуры и массового спорта в городе Покачи на 2014-2016 годы»</t>
  </si>
  <si>
    <t>1.34.</t>
  </si>
  <si>
    <t>Муниципальная программа "Развитие жилищно - коммунального комплекса и повышение энергетической эффективности на 2015-2020 годы" в городе Покачи</t>
  </si>
  <si>
    <t>Муниципальная программа "Обеспечение безопасности жизнедеятельности населения на территории города Покачи на период 2015-2020 годы"</t>
  </si>
  <si>
    <t>1.36.</t>
  </si>
  <si>
    <t>Муниципальная программа "Обеспечение экологической безопасности на территории города Покачи на 2015-2020 годы"</t>
  </si>
  <si>
    <t>1.38.</t>
  </si>
  <si>
    <t>Муниципальная программа "Электронная администрация г.Покачи на 2011-2015 годы"</t>
  </si>
  <si>
    <t>1.40.</t>
  </si>
  <si>
    <t>Муниципальная программа "Развитие образования в городе Покачи на 2014-2016 годы"</t>
  </si>
  <si>
    <t>1.42.</t>
  </si>
  <si>
    <t>Муниципальная программа "Поддержка и развитие малого и среднего предпринимательства на территории города Покачи на 2012-2015 годы"</t>
  </si>
  <si>
    <t>1.35.</t>
  </si>
  <si>
    <t>1.37.</t>
  </si>
  <si>
    <t>1.39.</t>
  </si>
  <si>
    <t>1.41.</t>
  </si>
  <si>
    <t>1.43.</t>
  </si>
  <si>
    <t>1.44.</t>
  </si>
  <si>
    <t>1.45.</t>
  </si>
  <si>
    <t>1.46.</t>
  </si>
  <si>
    <t>1.47.</t>
  </si>
  <si>
    <t>1.48.</t>
  </si>
  <si>
    <t>Муниципальная программа "Сохранение и развитие сферы культуры города Покачи на 2014-2016 годы"</t>
  </si>
  <si>
    <t>1.49.</t>
  </si>
  <si>
    <t>к бюджетному прогнозу на 2017-2022 годы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</si>
</sst>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7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 applyFill="1"/>
    <xf numFmtId="43" fontId="7" fillId="0" borderId="0" xfId="2" applyFont="1" applyFill="1"/>
    <xf numFmtId="43" fontId="0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vertical="center" wrapText="1"/>
    </xf>
    <xf numFmtId="4" fontId="0" fillId="0" borderId="0" xfId="0" applyNumberFormat="1" applyFont="1" applyFill="1"/>
    <xf numFmtId="0" fontId="1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6"/>
  <sheetViews>
    <sheetView tabSelected="1" topLeftCell="A4" workbookViewId="0">
      <pane ySplit="6" topLeftCell="A10" activePane="bottomLeft" state="frozen"/>
      <selection activeCell="A4" sqref="A4"/>
      <selection pane="bottomLeft" activeCell="G20" sqref="G20"/>
    </sheetView>
  </sheetViews>
  <sheetFormatPr defaultRowHeight="15"/>
  <cols>
    <col min="1" max="1" width="5.5703125" style="1" customWidth="1"/>
    <col min="2" max="2" width="34.5703125" style="1" customWidth="1"/>
    <col min="3" max="3" width="13.7109375" style="1" customWidth="1"/>
    <col min="4" max="4" width="12.7109375" style="1" customWidth="1"/>
    <col min="5" max="5" width="13.5703125" style="1" customWidth="1"/>
    <col min="6" max="6" width="12.7109375" style="1" customWidth="1"/>
    <col min="7" max="8" width="12.85546875" style="1" customWidth="1"/>
    <col min="9" max="9" width="11" style="1" customWidth="1"/>
    <col min="10" max="10" width="11.28515625" style="1" customWidth="1"/>
    <col min="11" max="11" width="9.140625" style="1" customWidth="1"/>
    <col min="12" max="16384" width="9.140625" style="1"/>
  </cols>
  <sheetData>
    <row r="1" spans="1:10">
      <c r="E1" s="20" t="s">
        <v>14</v>
      </c>
      <c r="F1" s="20"/>
      <c r="G1" s="20"/>
      <c r="H1" s="20"/>
      <c r="I1" s="20"/>
      <c r="J1" s="20"/>
    </row>
    <row r="2" spans="1:10">
      <c r="E2" s="20" t="s">
        <v>116</v>
      </c>
      <c r="F2" s="20"/>
      <c r="G2" s="20"/>
      <c r="H2" s="20"/>
      <c r="I2" s="20"/>
      <c r="J2" s="20"/>
    </row>
    <row r="4" spans="1:10" ht="15.75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</row>
    <row r="5" spans="1:10" ht="15.7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21"/>
    </row>
    <row r="6" spans="1:10">
      <c r="A6" s="22" t="s">
        <v>59</v>
      </c>
      <c r="B6" s="22"/>
      <c r="C6" s="22"/>
      <c r="D6" s="22"/>
      <c r="E6" s="22"/>
      <c r="F6" s="22"/>
      <c r="G6" s="22"/>
      <c r="H6" s="22"/>
      <c r="I6" s="22"/>
      <c r="J6" s="22"/>
    </row>
    <row r="7" spans="1:10" ht="33" customHeight="1">
      <c r="A7" s="19" t="s">
        <v>2</v>
      </c>
      <c r="B7" s="19" t="s">
        <v>3</v>
      </c>
      <c r="C7" s="17" t="s">
        <v>81</v>
      </c>
      <c r="D7" s="17" t="s">
        <v>63</v>
      </c>
      <c r="E7" s="17" t="s">
        <v>64</v>
      </c>
      <c r="F7" s="19" t="s">
        <v>4</v>
      </c>
      <c r="G7" s="19"/>
      <c r="H7" s="19"/>
      <c r="I7" s="19"/>
      <c r="J7" s="19"/>
    </row>
    <row r="8" spans="1:10" ht="16.5">
      <c r="A8" s="19"/>
      <c r="B8" s="19"/>
      <c r="C8" s="18"/>
      <c r="D8" s="18"/>
      <c r="E8" s="18"/>
      <c r="F8" s="13">
        <v>2018</v>
      </c>
      <c r="G8" s="13">
        <v>2019</v>
      </c>
      <c r="H8" s="13">
        <v>2020</v>
      </c>
      <c r="I8" s="13">
        <v>2021</v>
      </c>
      <c r="J8" s="13">
        <v>2022</v>
      </c>
    </row>
    <row r="9" spans="1:10" s="5" customFormat="1" ht="15" customHeight="1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0" spans="1:10" s="9" customFormat="1" ht="54" customHeight="1">
      <c r="A10" s="6" t="s">
        <v>5</v>
      </c>
      <c r="B10" s="7" t="s">
        <v>62</v>
      </c>
      <c r="C10" s="8">
        <f>C15+C20+C25+C30+C35+C40+C45+C50+C55+C60+C65+C70+C75+C80+C85+C90+C95+C100+C105+C110+C115+C120+C125+C130+C135+C140+C145+C150+C155+C160+C165+C170+C175+C180+C185+C190+C195+C200+C205+C210+C215+C220+C225+C230+C235+C240+C245+C250+C255</f>
        <v>947115.2379999999</v>
      </c>
      <c r="D10" s="8">
        <f t="shared" ref="D10:J10" si="0">D15+D20+D25+D30+D40+D45+D50+D55+D60+D65+D70+D75+D80+D85+D90+D95+D100+D105+D110+D115+D120+D125+D130+D135+D140+D145+D150+D155+D160+D165+D170+D175+D180+D185+D190+D195+D200+D205+D210+D215+D220+D225+D230+D235+D240+D245+D250+D255</f>
        <v>1210862.7500000002</v>
      </c>
      <c r="E10" s="8">
        <f t="shared" si="0"/>
        <v>1086046.25</v>
      </c>
      <c r="F10" s="8">
        <f t="shared" si="0"/>
        <v>958262.03</v>
      </c>
      <c r="G10" s="8">
        <f t="shared" si="0"/>
        <v>826845.64</v>
      </c>
      <c r="H10" s="8">
        <f t="shared" si="0"/>
        <v>784285.36</v>
      </c>
      <c r="I10" s="8">
        <f t="shared" si="0"/>
        <v>0</v>
      </c>
      <c r="J10" s="8">
        <f t="shared" si="0"/>
        <v>0</v>
      </c>
    </row>
    <row r="11" spans="1:10" s="9" customFormat="1" ht="15.75">
      <c r="A11" s="7"/>
      <c r="B11" s="7" t="s">
        <v>6</v>
      </c>
      <c r="C11" s="7"/>
      <c r="D11" s="7"/>
      <c r="E11" s="7"/>
      <c r="F11" s="7"/>
      <c r="G11" s="7"/>
      <c r="H11" s="7"/>
      <c r="I11" s="7"/>
      <c r="J11" s="7"/>
    </row>
    <row r="12" spans="1:10" s="9" customFormat="1" ht="15.75">
      <c r="A12" s="7"/>
      <c r="B12" s="7" t="s">
        <v>7</v>
      </c>
      <c r="C12" s="8">
        <f>C17+C22+C27+C32+C37+C42+C47+C52+C57+C62+C67+C77+C72+C82+C87+C92+C97+C102+C107+C112+C117+C122+C127+C132+C137+C142+C147+C152+C157+C162+C167+C172+C177+C182+C187+C192+C197+C202+C207+C212+C217+C222+C227+C232+C237+C242+C247+C252+C257</f>
        <v>569.76</v>
      </c>
      <c r="D12" s="8">
        <f t="shared" ref="D12:J12" si="1">D17+D22+D27+D32+D37+D42+D47+D52+D57+D62+D67+D77+D72+D82+D87+D92+D97+D102+D107+D112+D117+D122+D127+D132+D137+D142+D147+D152+D157+D162+D167+D172+D177+D182+D187+D192+D197+D202+D207+D212+D217+D222+D227+D232+D237+D242+D247+D252+D257</f>
        <v>736.61</v>
      </c>
      <c r="E12" s="8">
        <f t="shared" si="1"/>
        <v>1701.72</v>
      </c>
      <c r="F12" s="8">
        <f t="shared" si="1"/>
        <v>3565.5</v>
      </c>
      <c r="G12" s="8">
        <f t="shared" si="1"/>
        <v>788.1</v>
      </c>
      <c r="H12" s="8">
        <f t="shared" si="1"/>
        <v>788.1</v>
      </c>
      <c r="I12" s="8">
        <f t="shared" si="1"/>
        <v>0</v>
      </c>
      <c r="J12" s="8">
        <f t="shared" si="1"/>
        <v>0</v>
      </c>
    </row>
    <row r="13" spans="1:10" s="9" customFormat="1" ht="15.75">
      <c r="A13" s="7"/>
      <c r="B13" s="7" t="s">
        <v>8</v>
      </c>
      <c r="C13" s="8">
        <f>C18+C23+C28+C33+C38+C43+C48+C53+C58+C63+C68+C73+C78+C83+C88+C93+C98+C103+C108+C113+C118+C123+C128+C133+C138+C143+C148+C153+C158+C163+C168+C173+C178+C183+C188+C193+C198+C203+C208+C213+C218+C223+C228+C233+C238+C243+C248+C253+C258</f>
        <v>500014.16899999999</v>
      </c>
      <c r="D13" s="8">
        <f t="shared" ref="D13:J13" si="2">D18+D23+D28+D33+D38+D43+D48+D53+D58+D63+D68+D73+D78+D83+D88+D93+D98+D103+D108+D113+D118+D123+D128+D133+D138+D143+D148+D153+D158+D163+D168+D173+D178+D183+D188+D193+D198+D203+D208+D213+D218+D223+D228+D233+D238+D243+D248+D253+D258</f>
        <v>716748.48</v>
      </c>
      <c r="E13" s="8">
        <f t="shared" si="2"/>
        <v>514076.83</v>
      </c>
      <c r="F13" s="8">
        <f t="shared" si="2"/>
        <v>553452.1</v>
      </c>
      <c r="G13" s="8">
        <f t="shared" si="2"/>
        <v>481612.7</v>
      </c>
      <c r="H13" s="8">
        <f t="shared" si="2"/>
        <v>477251.8</v>
      </c>
      <c r="I13" s="8">
        <f t="shared" si="2"/>
        <v>0</v>
      </c>
      <c r="J13" s="8">
        <f t="shared" si="2"/>
        <v>0</v>
      </c>
    </row>
    <row r="14" spans="1:10" s="9" customFormat="1" ht="15.75">
      <c r="A14" s="7"/>
      <c r="B14" s="7" t="s">
        <v>9</v>
      </c>
      <c r="C14" s="8">
        <f>C19+C24+C29+C34+C39+C44+C49+C54+C59+C64+C69+C74+C79+C84+C89+C94+C99+C104+C109+C114+C119+C124+C129+C134+C139+C144+C149+C154+C159+C164+C169+C174+C179+C184+C189+C194+C199+C204+C209+C214+C219+C224+C229+C234+C239+C244+C249+C254+C259</f>
        <v>446531.30900000001</v>
      </c>
      <c r="D14" s="8">
        <f t="shared" ref="D14:J14" si="3">D19+D24+D29+D34+D39+D44+D49+D54+D59+D64+D69+D74+D79+D84+D89+D94+D99+D104+D109+D114+D119+D124+D129+D134+D139+D144+D149+D154+D159+D164+D169+D174+D179+D184+D189+D194+D199+D204+D209+D214+D219+D224+D229+D234+D239+D244+D249+D254+D259</f>
        <v>493377.66</v>
      </c>
      <c r="E14" s="8">
        <f t="shared" si="3"/>
        <v>570267.69999999995</v>
      </c>
      <c r="F14" s="8">
        <f t="shared" si="3"/>
        <v>401244.43</v>
      </c>
      <c r="G14" s="8">
        <f t="shared" si="3"/>
        <v>344444.83999999997</v>
      </c>
      <c r="H14" s="8">
        <f t="shared" si="3"/>
        <v>306245.45999999996</v>
      </c>
      <c r="I14" s="8">
        <f t="shared" si="3"/>
        <v>0</v>
      </c>
      <c r="J14" s="8">
        <f t="shared" si="3"/>
        <v>0</v>
      </c>
    </row>
    <row r="15" spans="1:10" s="9" customFormat="1" ht="49.5" customHeight="1">
      <c r="A15" s="6" t="s">
        <v>10</v>
      </c>
      <c r="B15" s="12" t="s">
        <v>60</v>
      </c>
      <c r="C15" s="8">
        <f>C17+C18+C19</f>
        <v>0</v>
      </c>
      <c r="D15" s="8">
        <f>D17+D18+D19</f>
        <v>500</v>
      </c>
      <c r="E15" s="8">
        <f t="shared" ref="E15:J15" si="4">E17+E18+E19</f>
        <v>500</v>
      </c>
      <c r="F15" s="8">
        <f t="shared" si="4"/>
        <v>376.68</v>
      </c>
      <c r="G15" s="8">
        <f t="shared" si="4"/>
        <v>376.68</v>
      </c>
      <c r="H15" s="8">
        <f t="shared" si="4"/>
        <v>376.68</v>
      </c>
      <c r="I15" s="8">
        <f t="shared" si="4"/>
        <v>0</v>
      </c>
      <c r="J15" s="8">
        <f t="shared" si="4"/>
        <v>0</v>
      </c>
    </row>
    <row r="16" spans="1:10" s="9" customFormat="1" ht="15.75">
      <c r="A16" s="6"/>
      <c r="B16" s="7" t="s">
        <v>6</v>
      </c>
      <c r="C16" s="8"/>
      <c r="D16" s="8"/>
      <c r="E16" s="8"/>
      <c r="F16" s="8"/>
      <c r="G16" s="8"/>
      <c r="H16" s="8"/>
      <c r="I16" s="8"/>
      <c r="J16" s="8"/>
    </row>
    <row r="17" spans="1:10" s="9" customFormat="1" ht="15.75">
      <c r="A17" s="6"/>
      <c r="B17" s="7" t="s">
        <v>7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s="9" customFormat="1" ht="15.75">
      <c r="A18" s="6"/>
      <c r="B18" s="7" t="s">
        <v>8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</row>
    <row r="19" spans="1:10" s="9" customFormat="1" ht="15.75">
      <c r="A19" s="6"/>
      <c r="B19" s="7" t="s">
        <v>9</v>
      </c>
      <c r="C19" s="8">
        <v>0</v>
      </c>
      <c r="D19" s="8">
        <v>500</v>
      </c>
      <c r="E19" s="8">
        <v>500</v>
      </c>
      <c r="F19" s="8">
        <v>376.68</v>
      </c>
      <c r="G19" s="8">
        <v>376.68</v>
      </c>
      <c r="H19" s="8">
        <v>376.68</v>
      </c>
      <c r="I19" s="8">
        <v>0</v>
      </c>
      <c r="J19" s="8">
        <v>0</v>
      </c>
    </row>
    <row r="20" spans="1:10" s="9" customFormat="1" ht="75.75" customHeight="1">
      <c r="A20" s="6" t="s">
        <v>11</v>
      </c>
      <c r="B20" s="12" t="s">
        <v>82</v>
      </c>
      <c r="C20" s="8">
        <f>C22+C23+C24</f>
        <v>7944.35</v>
      </c>
      <c r="D20" s="8">
        <f t="shared" ref="D20:J20" si="5">D22+D23+D24</f>
        <v>0</v>
      </c>
      <c r="E20" s="8">
        <f t="shared" si="5"/>
        <v>0</v>
      </c>
      <c r="F20" s="8">
        <f t="shared" si="5"/>
        <v>0</v>
      </c>
      <c r="G20" s="8">
        <f t="shared" si="5"/>
        <v>0</v>
      </c>
      <c r="H20" s="8">
        <f t="shared" si="5"/>
        <v>0</v>
      </c>
      <c r="I20" s="8">
        <f t="shared" si="5"/>
        <v>0</v>
      </c>
      <c r="J20" s="8">
        <f t="shared" si="5"/>
        <v>0</v>
      </c>
    </row>
    <row r="21" spans="1:10" s="9" customFormat="1" ht="15.75">
      <c r="A21" s="6"/>
      <c r="B21" s="7" t="s">
        <v>6</v>
      </c>
      <c r="C21" s="8"/>
      <c r="D21" s="8"/>
      <c r="E21" s="8"/>
      <c r="F21" s="8"/>
      <c r="G21" s="8"/>
      <c r="H21" s="8"/>
      <c r="I21" s="8"/>
      <c r="J21" s="8"/>
    </row>
    <row r="22" spans="1:10" s="9" customFormat="1" ht="15.75">
      <c r="A22" s="6"/>
      <c r="B22" s="7" t="s">
        <v>7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</row>
    <row r="23" spans="1:10" s="9" customFormat="1" ht="15.75">
      <c r="A23" s="6"/>
      <c r="B23" s="7" t="s">
        <v>8</v>
      </c>
      <c r="C23" s="8">
        <v>3491.01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</row>
    <row r="24" spans="1:10" s="9" customFormat="1" ht="15.75">
      <c r="A24" s="6"/>
      <c r="B24" s="7" t="s">
        <v>9</v>
      </c>
      <c r="C24" s="8">
        <v>4453.34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</row>
    <row r="25" spans="1:10" s="9" customFormat="1" ht="72.75" customHeight="1">
      <c r="A25" s="6" t="s">
        <v>15</v>
      </c>
      <c r="B25" s="12" t="s">
        <v>61</v>
      </c>
      <c r="C25" s="8">
        <f>C27+C28+C29</f>
        <v>0</v>
      </c>
      <c r="D25" s="8">
        <f>D27+D28+D29</f>
        <v>10096.64</v>
      </c>
      <c r="E25" s="8">
        <f t="shared" ref="E25:J25" si="6">E27+E28+E29</f>
        <v>10392.599999999999</v>
      </c>
      <c r="F25" s="8">
        <f t="shared" si="6"/>
        <v>8103.6</v>
      </c>
      <c r="G25" s="8">
        <f t="shared" si="6"/>
        <v>0</v>
      </c>
      <c r="H25" s="8">
        <f t="shared" si="6"/>
        <v>0</v>
      </c>
      <c r="I25" s="8">
        <f t="shared" si="6"/>
        <v>0</v>
      </c>
      <c r="J25" s="8">
        <f t="shared" si="6"/>
        <v>0</v>
      </c>
    </row>
    <row r="26" spans="1:10" s="9" customFormat="1" ht="15.75">
      <c r="A26" s="6"/>
      <c r="B26" s="7" t="s">
        <v>6</v>
      </c>
      <c r="C26" s="8"/>
      <c r="D26" s="8"/>
      <c r="E26" s="8"/>
      <c r="F26" s="8"/>
      <c r="G26" s="8"/>
      <c r="H26" s="8"/>
      <c r="I26" s="8"/>
      <c r="J26" s="8"/>
    </row>
    <row r="27" spans="1:10" s="9" customFormat="1" ht="15.75">
      <c r="A27" s="6"/>
      <c r="B27" s="7" t="s">
        <v>7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s="9" customFormat="1" ht="15.75">
      <c r="A28" s="6"/>
      <c r="B28" s="7" t="s">
        <v>8</v>
      </c>
      <c r="C28" s="8">
        <v>0</v>
      </c>
      <c r="D28" s="8">
        <v>5033</v>
      </c>
      <c r="E28" s="8">
        <v>5137.3999999999996</v>
      </c>
      <c r="F28" s="8">
        <v>5120.3</v>
      </c>
      <c r="G28" s="8">
        <v>0</v>
      </c>
      <c r="H28" s="8">
        <v>0</v>
      </c>
      <c r="I28" s="8">
        <v>0</v>
      </c>
      <c r="J28" s="8">
        <v>0</v>
      </c>
    </row>
    <row r="29" spans="1:10" s="9" customFormat="1" ht="15.75">
      <c r="A29" s="6"/>
      <c r="B29" s="7" t="s">
        <v>9</v>
      </c>
      <c r="C29" s="8">
        <v>0</v>
      </c>
      <c r="D29" s="8">
        <v>5063.6400000000003</v>
      </c>
      <c r="E29" s="8">
        <v>5255.2</v>
      </c>
      <c r="F29" s="8">
        <v>2983.3</v>
      </c>
      <c r="G29" s="8">
        <v>0</v>
      </c>
      <c r="H29" s="8">
        <v>0</v>
      </c>
      <c r="I29" s="8">
        <v>0</v>
      </c>
      <c r="J29" s="8">
        <v>0</v>
      </c>
    </row>
    <row r="30" spans="1:10" s="9" customFormat="1" ht="67.5" customHeight="1">
      <c r="A30" s="6" t="s">
        <v>16</v>
      </c>
      <c r="B30" s="7" t="s">
        <v>84</v>
      </c>
      <c r="C30" s="8">
        <f>C32+C33+C34</f>
        <v>4595.84</v>
      </c>
      <c r="D30" s="8">
        <f t="shared" ref="D30:J30" si="7">D32+D33+D34</f>
        <v>0</v>
      </c>
      <c r="E30" s="8">
        <f t="shared" si="7"/>
        <v>0</v>
      </c>
      <c r="F30" s="8">
        <f t="shared" si="7"/>
        <v>0</v>
      </c>
      <c r="G30" s="8">
        <f t="shared" si="7"/>
        <v>0</v>
      </c>
      <c r="H30" s="8">
        <f t="shared" si="7"/>
        <v>0</v>
      </c>
      <c r="I30" s="8">
        <f t="shared" si="7"/>
        <v>0</v>
      </c>
      <c r="J30" s="8">
        <f t="shared" si="7"/>
        <v>0</v>
      </c>
    </row>
    <row r="31" spans="1:10" s="9" customFormat="1" ht="15.75">
      <c r="A31" s="6"/>
      <c r="B31" s="7" t="s">
        <v>6</v>
      </c>
      <c r="C31" s="8"/>
      <c r="D31" s="8"/>
      <c r="E31" s="8"/>
      <c r="F31" s="8"/>
      <c r="G31" s="8"/>
      <c r="H31" s="8"/>
      <c r="I31" s="8"/>
      <c r="J31" s="8"/>
    </row>
    <row r="32" spans="1:10" s="9" customFormat="1" ht="15.75">
      <c r="A32" s="6"/>
      <c r="B32" s="7" t="s">
        <v>7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</row>
    <row r="33" spans="1:10" s="9" customFormat="1" ht="15.75">
      <c r="A33" s="6"/>
      <c r="B33" s="7" t="s">
        <v>8</v>
      </c>
      <c r="C33" s="8">
        <v>1457.58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</row>
    <row r="34" spans="1:10" s="9" customFormat="1" ht="15.75">
      <c r="A34" s="6"/>
      <c r="B34" s="7" t="s">
        <v>9</v>
      </c>
      <c r="C34" s="8">
        <v>3138.26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</row>
    <row r="35" spans="1:10" s="9" customFormat="1" ht="63">
      <c r="A35" s="6" t="s">
        <v>17</v>
      </c>
      <c r="B35" s="7" t="s">
        <v>114</v>
      </c>
      <c r="C35" s="8">
        <f>C37+C38+C39</f>
        <v>84154.2</v>
      </c>
      <c r="D35" s="8">
        <f t="shared" ref="D35:J35" si="8">D37+D38+D39</f>
        <v>0</v>
      </c>
      <c r="E35" s="8">
        <f t="shared" si="8"/>
        <v>0</v>
      </c>
      <c r="F35" s="8">
        <f t="shared" si="8"/>
        <v>0</v>
      </c>
      <c r="G35" s="8">
        <f t="shared" si="8"/>
        <v>0</v>
      </c>
      <c r="H35" s="8">
        <f t="shared" si="8"/>
        <v>0</v>
      </c>
      <c r="I35" s="8">
        <f t="shared" si="8"/>
        <v>0</v>
      </c>
      <c r="J35" s="8">
        <f t="shared" si="8"/>
        <v>0</v>
      </c>
    </row>
    <row r="36" spans="1:10" s="9" customFormat="1" ht="15.75">
      <c r="A36" s="6"/>
      <c r="B36" s="7" t="s">
        <v>6</v>
      </c>
      <c r="C36" s="8"/>
      <c r="D36" s="8"/>
      <c r="E36" s="8"/>
      <c r="F36" s="8"/>
      <c r="G36" s="8"/>
      <c r="H36" s="8"/>
      <c r="I36" s="8"/>
      <c r="J36" s="8"/>
    </row>
    <row r="37" spans="1:10" s="9" customFormat="1" ht="15.75">
      <c r="A37" s="6"/>
      <c r="B37" s="7" t="s">
        <v>7</v>
      </c>
      <c r="C37" s="8">
        <v>4.3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</row>
    <row r="38" spans="1:10" s="9" customFormat="1" ht="15.75">
      <c r="A38" s="6"/>
      <c r="B38" s="7" t="s">
        <v>8</v>
      </c>
      <c r="C38" s="8">
        <v>14348.82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</row>
    <row r="39" spans="1:10" s="9" customFormat="1" ht="15.75">
      <c r="A39" s="6"/>
      <c r="B39" s="7" t="s">
        <v>9</v>
      </c>
      <c r="C39" s="8">
        <v>69801.08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</row>
    <row r="40" spans="1:10" s="9" customFormat="1" ht="78.75">
      <c r="A40" s="6" t="s">
        <v>18</v>
      </c>
      <c r="B40" s="12" t="s">
        <v>65</v>
      </c>
      <c r="C40" s="8">
        <f>C42+C43+C44</f>
        <v>0</v>
      </c>
      <c r="D40" s="8">
        <f>D42+D43+D44</f>
        <v>97985.83</v>
      </c>
      <c r="E40" s="8">
        <f t="shared" ref="E40:J40" si="9">E42+E43+E44</f>
        <v>112909</v>
      </c>
      <c r="F40" s="8">
        <f t="shared" si="9"/>
        <v>111166.04999999999</v>
      </c>
      <c r="G40" s="8">
        <f t="shared" si="9"/>
        <v>71066.249999999985</v>
      </c>
      <c r="H40" s="8">
        <f t="shared" si="9"/>
        <v>71011.850000000006</v>
      </c>
      <c r="I40" s="8">
        <f t="shared" si="9"/>
        <v>0</v>
      </c>
      <c r="J40" s="8">
        <f t="shared" si="9"/>
        <v>0</v>
      </c>
    </row>
    <row r="41" spans="1:10" s="9" customFormat="1" ht="15.75">
      <c r="A41" s="6"/>
      <c r="B41" s="7" t="s">
        <v>6</v>
      </c>
      <c r="C41" s="8"/>
      <c r="D41" s="8"/>
      <c r="E41" s="8"/>
      <c r="F41" s="8"/>
      <c r="G41" s="8"/>
      <c r="H41" s="8"/>
      <c r="I41" s="8"/>
      <c r="J41" s="8"/>
    </row>
    <row r="42" spans="1:10" s="9" customFormat="1" ht="15.75">
      <c r="A42" s="6"/>
      <c r="B42" s="7" t="s">
        <v>7</v>
      </c>
      <c r="C42" s="8">
        <v>0</v>
      </c>
      <c r="D42" s="8">
        <v>4.5</v>
      </c>
      <c r="E42" s="8">
        <v>5.0999999999999996</v>
      </c>
      <c r="F42" s="8">
        <v>5.6</v>
      </c>
      <c r="G42" s="8">
        <v>5.6</v>
      </c>
      <c r="H42" s="8">
        <v>5.6</v>
      </c>
      <c r="I42" s="8">
        <v>0</v>
      </c>
      <c r="J42" s="8">
        <v>0</v>
      </c>
    </row>
    <row r="43" spans="1:10" s="9" customFormat="1" ht="15.75">
      <c r="A43" s="6"/>
      <c r="B43" s="7" t="s">
        <v>8</v>
      </c>
      <c r="C43" s="8">
        <v>0</v>
      </c>
      <c r="D43" s="8">
        <v>15138.87</v>
      </c>
      <c r="E43" s="8">
        <v>11114</v>
      </c>
      <c r="F43" s="8">
        <f>30199.6-F42</f>
        <v>30194</v>
      </c>
      <c r="G43" s="8">
        <f>343.4+96.8-G42</f>
        <v>434.59999999999997</v>
      </c>
      <c r="H43" s="8">
        <f>343.4+42.4-H42</f>
        <v>380.19999999999993</v>
      </c>
      <c r="I43" s="8">
        <v>0</v>
      </c>
      <c r="J43" s="8">
        <v>0</v>
      </c>
    </row>
    <row r="44" spans="1:10" s="9" customFormat="1" ht="15.75">
      <c r="A44" s="6"/>
      <c r="B44" s="7" t="s">
        <v>9</v>
      </c>
      <c r="C44" s="8">
        <v>0</v>
      </c>
      <c r="D44" s="8">
        <v>82842.460000000006</v>
      </c>
      <c r="E44" s="8">
        <v>101789.9</v>
      </c>
      <c r="F44" s="8">
        <v>80966.45</v>
      </c>
      <c r="G44" s="8">
        <f>71060.65-G43</f>
        <v>70626.049999999988</v>
      </c>
      <c r="H44" s="8">
        <f>71006.25-H43</f>
        <v>70626.05</v>
      </c>
      <c r="I44" s="8">
        <v>0</v>
      </c>
      <c r="J44" s="8">
        <v>0</v>
      </c>
    </row>
    <row r="45" spans="1:10" s="9" customFormat="1" ht="63">
      <c r="A45" s="6" t="s">
        <v>19</v>
      </c>
      <c r="B45" s="7" t="s">
        <v>21</v>
      </c>
      <c r="C45" s="8">
        <f>C47+C48+C49</f>
        <v>11454.99</v>
      </c>
      <c r="D45" s="8">
        <f>D47+D48+D49</f>
        <v>12412.95</v>
      </c>
      <c r="E45" s="8">
        <f t="shared" ref="E45:J45" si="10">E47+E48+E49</f>
        <v>0</v>
      </c>
      <c r="F45" s="8">
        <f t="shared" si="10"/>
        <v>0</v>
      </c>
      <c r="G45" s="8">
        <f t="shared" si="10"/>
        <v>0</v>
      </c>
      <c r="H45" s="8">
        <f t="shared" si="10"/>
        <v>0</v>
      </c>
      <c r="I45" s="8">
        <f t="shared" si="10"/>
        <v>0</v>
      </c>
      <c r="J45" s="8">
        <f t="shared" si="10"/>
        <v>0</v>
      </c>
    </row>
    <row r="46" spans="1:10" s="9" customFormat="1" ht="15.75">
      <c r="A46" s="6"/>
      <c r="B46" s="7" t="s">
        <v>6</v>
      </c>
      <c r="C46" s="8"/>
      <c r="D46" s="8"/>
      <c r="E46" s="8"/>
      <c r="F46" s="8"/>
      <c r="G46" s="8"/>
      <c r="H46" s="8"/>
      <c r="I46" s="8"/>
      <c r="J46" s="8"/>
    </row>
    <row r="47" spans="1:10" s="9" customFormat="1" ht="15.75">
      <c r="A47" s="6"/>
      <c r="B47" s="7" t="s">
        <v>7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</row>
    <row r="48" spans="1:10" s="9" customFormat="1" ht="15.75">
      <c r="A48" s="6"/>
      <c r="B48" s="7" t="s">
        <v>8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</row>
    <row r="49" spans="1:10" s="9" customFormat="1" ht="15.75">
      <c r="A49" s="6"/>
      <c r="B49" s="7" t="s">
        <v>9</v>
      </c>
      <c r="C49" s="8">
        <v>11454.99</v>
      </c>
      <c r="D49" s="8">
        <v>12412.95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</row>
    <row r="50" spans="1:10" s="9" customFormat="1" ht="63">
      <c r="A50" s="6" t="s">
        <v>20</v>
      </c>
      <c r="B50" s="7" t="s">
        <v>23</v>
      </c>
      <c r="C50" s="8">
        <f>C52+C53+C54</f>
        <v>0</v>
      </c>
      <c r="D50" s="8">
        <f>D52+D53+D54</f>
        <v>0</v>
      </c>
      <c r="E50" s="8">
        <f t="shared" ref="E50:J50" si="11">E52+E53+E54</f>
        <v>13572.89</v>
      </c>
      <c r="F50" s="8">
        <f t="shared" si="11"/>
        <v>10836.27</v>
      </c>
      <c r="G50" s="8">
        <f t="shared" si="11"/>
        <v>10225.27</v>
      </c>
      <c r="H50" s="8">
        <f t="shared" si="11"/>
        <v>0</v>
      </c>
      <c r="I50" s="8">
        <f t="shared" si="11"/>
        <v>0</v>
      </c>
      <c r="J50" s="8">
        <f t="shared" si="11"/>
        <v>0</v>
      </c>
    </row>
    <row r="51" spans="1:10" s="9" customFormat="1" ht="15.75">
      <c r="A51" s="6"/>
      <c r="B51" s="7" t="s">
        <v>6</v>
      </c>
      <c r="C51" s="8"/>
      <c r="D51" s="8"/>
      <c r="E51" s="8"/>
      <c r="F51" s="8"/>
      <c r="G51" s="8"/>
      <c r="H51" s="8"/>
      <c r="I51" s="8"/>
      <c r="J51" s="8"/>
    </row>
    <row r="52" spans="1:10" s="9" customFormat="1" ht="15.75">
      <c r="A52" s="6"/>
      <c r="B52" s="7" t="s">
        <v>7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</row>
    <row r="53" spans="1:10" s="9" customFormat="1" ht="15.75">
      <c r="A53" s="6"/>
      <c r="B53" s="7" t="s">
        <v>8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</row>
    <row r="54" spans="1:10" s="9" customFormat="1" ht="15.75">
      <c r="A54" s="6"/>
      <c r="B54" s="7" t="s">
        <v>9</v>
      </c>
      <c r="C54" s="8">
        <v>0</v>
      </c>
      <c r="D54" s="8">
        <v>0</v>
      </c>
      <c r="E54" s="8">
        <v>13572.89</v>
      </c>
      <c r="F54" s="8">
        <v>10836.27</v>
      </c>
      <c r="G54" s="8">
        <v>10225.27</v>
      </c>
      <c r="H54" s="8">
        <v>0</v>
      </c>
      <c r="I54" s="8">
        <v>0</v>
      </c>
      <c r="J54" s="8">
        <v>0</v>
      </c>
    </row>
    <row r="55" spans="1:10" s="9" customFormat="1" ht="114.75" customHeight="1">
      <c r="A55" s="6" t="s">
        <v>22</v>
      </c>
      <c r="B55" s="7" t="s">
        <v>85</v>
      </c>
      <c r="C55" s="8">
        <f>C57+C58+C59</f>
        <v>4799.41</v>
      </c>
      <c r="D55" s="8">
        <f t="shared" ref="D55:J55" si="12">D57+D58+D59</f>
        <v>0</v>
      </c>
      <c r="E55" s="8">
        <f t="shared" si="12"/>
        <v>0</v>
      </c>
      <c r="F55" s="8">
        <f t="shared" si="12"/>
        <v>0</v>
      </c>
      <c r="G55" s="8">
        <f t="shared" si="12"/>
        <v>0</v>
      </c>
      <c r="H55" s="8">
        <f t="shared" si="12"/>
        <v>0</v>
      </c>
      <c r="I55" s="8">
        <f t="shared" si="12"/>
        <v>0</v>
      </c>
      <c r="J55" s="8">
        <f t="shared" si="12"/>
        <v>0</v>
      </c>
    </row>
    <row r="56" spans="1:10" s="9" customFormat="1" ht="15.75">
      <c r="A56" s="6"/>
      <c r="B56" s="7" t="s">
        <v>6</v>
      </c>
      <c r="C56" s="8"/>
      <c r="D56" s="8"/>
      <c r="E56" s="8"/>
      <c r="F56" s="8"/>
      <c r="G56" s="8"/>
      <c r="H56" s="8"/>
      <c r="I56" s="8"/>
      <c r="J56" s="8"/>
    </row>
    <row r="57" spans="1:10" s="9" customFormat="1" ht="15.75">
      <c r="A57" s="6"/>
      <c r="B57" s="7" t="s">
        <v>7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0" s="9" customFormat="1" ht="15.75">
      <c r="A58" s="6"/>
      <c r="B58" s="7" t="s">
        <v>8</v>
      </c>
      <c r="C58" s="8">
        <v>4799.41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</row>
    <row r="59" spans="1:10" s="9" customFormat="1" ht="15.75">
      <c r="A59" s="6"/>
      <c r="B59" s="7" t="s">
        <v>9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</row>
    <row r="60" spans="1:10" s="9" customFormat="1" ht="120.75" customHeight="1">
      <c r="A60" s="6" t="s">
        <v>24</v>
      </c>
      <c r="B60" s="7" t="s">
        <v>26</v>
      </c>
      <c r="C60" s="8">
        <f>C62+C63+C64</f>
        <v>0</v>
      </c>
      <c r="D60" s="8">
        <f>D62+D63+D64</f>
        <v>5929.71</v>
      </c>
      <c r="E60" s="8">
        <f t="shared" ref="E60:J60" si="13">E62+E63+E64</f>
        <v>1262</v>
      </c>
      <c r="F60" s="8">
        <f t="shared" si="13"/>
        <v>3555</v>
      </c>
      <c r="G60" s="8">
        <f t="shared" si="13"/>
        <v>2485</v>
      </c>
      <c r="H60" s="8">
        <f t="shared" si="13"/>
        <v>2485</v>
      </c>
      <c r="I60" s="8">
        <f t="shared" si="13"/>
        <v>0</v>
      </c>
      <c r="J60" s="8">
        <f t="shared" si="13"/>
        <v>0</v>
      </c>
    </row>
    <row r="61" spans="1:10" s="9" customFormat="1" ht="15.75">
      <c r="A61" s="6"/>
      <c r="B61" s="7" t="s">
        <v>6</v>
      </c>
      <c r="C61" s="8"/>
      <c r="D61" s="8"/>
      <c r="E61" s="8"/>
      <c r="F61" s="8"/>
      <c r="G61" s="8"/>
      <c r="H61" s="8"/>
      <c r="I61" s="8"/>
      <c r="J61" s="8"/>
    </row>
    <row r="62" spans="1:10" s="9" customFormat="1" ht="15.75">
      <c r="A62" s="6"/>
      <c r="B62" s="7" t="s">
        <v>7</v>
      </c>
      <c r="C62" s="8">
        <v>0</v>
      </c>
      <c r="D62" s="8">
        <v>40.1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</row>
    <row r="63" spans="1:10" s="9" customFormat="1" ht="15.75">
      <c r="A63" s="6"/>
      <c r="B63" s="7" t="s">
        <v>8</v>
      </c>
      <c r="C63" s="8">
        <v>0</v>
      </c>
      <c r="D63" s="8">
        <v>5889.61</v>
      </c>
      <c r="E63" s="8">
        <v>1262</v>
      </c>
      <c r="F63" s="8">
        <v>3555</v>
      </c>
      <c r="G63" s="8">
        <v>2485</v>
      </c>
      <c r="H63" s="8">
        <v>2485</v>
      </c>
      <c r="I63" s="8">
        <v>0</v>
      </c>
      <c r="J63" s="8">
        <v>0</v>
      </c>
    </row>
    <row r="64" spans="1:10" s="9" customFormat="1" ht="15.75">
      <c r="A64" s="6"/>
      <c r="B64" s="7" t="s">
        <v>9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</row>
    <row r="65" spans="1:10" s="9" customFormat="1" ht="94.5">
      <c r="A65" s="6" t="s">
        <v>25</v>
      </c>
      <c r="B65" s="7" t="s">
        <v>86</v>
      </c>
      <c r="C65" s="8">
        <f>C67+C68+C69</f>
        <v>0</v>
      </c>
      <c r="D65" s="8">
        <f t="shared" ref="D65:J65" si="14">D67+D68+D69</f>
        <v>0</v>
      </c>
      <c r="E65" s="8">
        <f t="shared" si="14"/>
        <v>0</v>
      </c>
      <c r="F65" s="8">
        <f t="shared" si="14"/>
        <v>0</v>
      </c>
      <c r="G65" s="8">
        <f t="shared" si="14"/>
        <v>0</v>
      </c>
      <c r="H65" s="8">
        <f t="shared" si="14"/>
        <v>0</v>
      </c>
      <c r="I65" s="8">
        <f t="shared" si="14"/>
        <v>0</v>
      </c>
      <c r="J65" s="8">
        <f t="shared" si="14"/>
        <v>0</v>
      </c>
    </row>
    <row r="66" spans="1:10" s="9" customFormat="1" ht="15.75">
      <c r="A66" s="6"/>
      <c r="B66" s="7" t="s">
        <v>6</v>
      </c>
      <c r="C66" s="8"/>
      <c r="D66" s="8"/>
      <c r="E66" s="8"/>
      <c r="F66" s="8"/>
      <c r="G66" s="8"/>
      <c r="H66" s="8"/>
      <c r="I66" s="8"/>
      <c r="J66" s="8"/>
    </row>
    <row r="67" spans="1:10" s="9" customFormat="1" ht="15.75">
      <c r="A67" s="6"/>
      <c r="B67" s="7" t="s">
        <v>7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</row>
    <row r="68" spans="1:10" s="9" customFormat="1" ht="15.75">
      <c r="A68" s="6"/>
      <c r="B68" s="7" t="s">
        <v>8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</row>
    <row r="69" spans="1:10" s="9" customFormat="1" ht="15.75">
      <c r="A69" s="6"/>
      <c r="B69" s="7" t="s">
        <v>9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</row>
    <row r="70" spans="1:10" s="9" customFormat="1" ht="108" customHeight="1">
      <c r="A70" s="6" t="s">
        <v>27</v>
      </c>
      <c r="B70" s="7" t="s">
        <v>66</v>
      </c>
      <c r="C70" s="8">
        <f>C72+C73+C74</f>
        <v>0</v>
      </c>
      <c r="D70" s="8">
        <f>D72+D73+D74</f>
        <v>106736.73999999999</v>
      </c>
      <c r="E70" s="8">
        <f t="shared" ref="E70:J70" si="15">E72+E73+E74</f>
        <v>23661.29</v>
      </c>
      <c r="F70" s="8">
        <f t="shared" si="15"/>
        <v>0</v>
      </c>
      <c r="G70" s="8">
        <f t="shared" si="15"/>
        <v>0</v>
      </c>
      <c r="H70" s="8">
        <f t="shared" si="15"/>
        <v>0</v>
      </c>
      <c r="I70" s="8">
        <f t="shared" si="15"/>
        <v>0</v>
      </c>
      <c r="J70" s="8">
        <f t="shared" si="15"/>
        <v>0</v>
      </c>
    </row>
    <row r="71" spans="1:10" s="9" customFormat="1" ht="15.75">
      <c r="A71" s="6"/>
      <c r="B71" s="7" t="s">
        <v>6</v>
      </c>
      <c r="C71" s="8"/>
      <c r="D71" s="8"/>
      <c r="E71" s="8"/>
      <c r="F71" s="8"/>
      <c r="G71" s="8"/>
      <c r="H71" s="8"/>
      <c r="I71" s="8"/>
      <c r="J71" s="8"/>
    </row>
    <row r="72" spans="1:10" s="9" customFormat="1" ht="15.75">
      <c r="A72" s="6"/>
      <c r="B72" s="7" t="s">
        <v>7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</row>
    <row r="73" spans="1:10" s="9" customFormat="1" ht="15.75">
      <c r="A73" s="6"/>
      <c r="B73" s="7" t="s">
        <v>8</v>
      </c>
      <c r="C73" s="8">
        <v>0</v>
      </c>
      <c r="D73" s="8">
        <v>94995.7</v>
      </c>
      <c r="E73" s="8">
        <v>18872.2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</row>
    <row r="74" spans="1:10" s="9" customFormat="1" ht="15.75">
      <c r="A74" s="6"/>
      <c r="B74" s="7" t="s">
        <v>9</v>
      </c>
      <c r="C74" s="8">
        <v>0</v>
      </c>
      <c r="D74" s="8">
        <v>11741.04</v>
      </c>
      <c r="E74" s="8">
        <v>4789.09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</row>
    <row r="75" spans="1:10" s="9" customFormat="1" ht="126">
      <c r="A75" s="6" t="s">
        <v>28</v>
      </c>
      <c r="B75" s="7" t="s">
        <v>87</v>
      </c>
      <c r="C75" s="8">
        <f>C77+C78+C79</f>
        <v>20</v>
      </c>
      <c r="D75" s="8">
        <f t="shared" ref="D75:J75" si="16">D77+D78+D79</f>
        <v>0</v>
      </c>
      <c r="E75" s="8">
        <f t="shared" si="16"/>
        <v>0</v>
      </c>
      <c r="F75" s="8">
        <f t="shared" si="16"/>
        <v>0</v>
      </c>
      <c r="G75" s="8">
        <f t="shared" si="16"/>
        <v>0</v>
      </c>
      <c r="H75" s="8">
        <f t="shared" si="16"/>
        <v>0</v>
      </c>
      <c r="I75" s="8">
        <f t="shared" si="16"/>
        <v>0</v>
      </c>
      <c r="J75" s="8">
        <f t="shared" si="16"/>
        <v>0</v>
      </c>
    </row>
    <row r="76" spans="1:10" s="9" customFormat="1" ht="15.75">
      <c r="A76" s="6"/>
      <c r="B76" s="7" t="s">
        <v>6</v>
      </c>
      <c r="C76" s="8"/>
      <c r="D76" s="8"/>
      <c r="E76" s="8"/>
      <c r="F76" s="8"/>
      <c r="G76" s="8"/>
      <c r="H76" s="8"/>
      <c r="I76" s="8"/>
      <c r="J76" s="8"/>
    </row>
    <row r="77" spans="1:10" s="9" customFormat="1" ht="15.75">
      <c r="A77" s="6"/>
      <c r="B77" s="7" t="s">
        <v>7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</row>
    <row r="78" spans="1:10" s="9" customFormat="1" ht="15.75">
      <c r="A78" s="6"/>
      <c r="B78" s="7" t="s">
        <v>8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</row>
    <row r="79" spans="1:10" s="9" customFormat="1" ht="15.75">
      <c r="A79" s="6"/>
      <c r="B79" s="7" t="s">
        <v>9</v>
      </c>
      <c r="C79" s="8">
        <v>20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</row>
    <row r="80" spans="1:10" s="9" customFormat="1" ht="128.25" customHeight="1">
      <c r="A80" s="6" t="s">
        <v>29</v>
      </c>
      <c r="B80" s="7" t="s">
        <v>67</v>
      </c>
      <c r="C80" s="8">
        <f>C82+C83+C84</f>
        <v>0</v>
      </c>
      <c r="D80" s="8">
        <f>D82+D83+D84</f>
        <v>160</v>
      </c>
      <c r="E80" s="8">
        <f t="shared" ref="E80:J80" si="17">E82+E83+E84</f>
        <v>108.3</v>
      </c>
      <c r="F80" s="8">
        <f t="shared" si="17"/>
        <v>213.2</v>
      </c>
      <c r="G80" s="8">
        <f t="shared" si="17"/>
        <v>81.58</v>
      </c>
      <c r="H80" s="8">
        <f t="shared" si="17"/>
        <v>81.58</v>
      </c>
      <c r="I80" s="8">
        <f t="shared" si="17"/>
        <v>0</v>
      </c>
      <c r="J80" s="8">
        <f t="shared" si="17"/>
        <v>0</v>
      </c>
    </row>
    <row r="81" spans="1:10" s="9" customFormat="1" ht="15.75">
      <c r="A81" s="6"/>
      <c r="B81" s="7" t="s">
        <v>6</v>
      </c>
      <c r="C81" s="8"/>
      <c r="D81" s="8"/>
      <c r="E81" s="8"/>
      <c r="F81" s="8"/>
      <c r="G81" s="8"/>
      <c r="H81" s="8"/>
      <c r="I81" s="8"/>
      <c r="J81" s="8"/>
    </row>
    <row r="82" spans="1:10" s="9" customFormat="1" ht="15.75">
      <c r="A82" s="6"/>
      <c r="B82" s="7" t="s">
        <v>7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</row>
    <row r="83" spans="1:10" s="9" customFormat="1" ht="15.75">
      <c r="A83" s="6"/>
      <c r="B83" s="7" t="s">
        <v>8</v>
      </c>
      <c r="C83" s="8">
        <v>0</v>
      </c>
      <c r="D83" s="8">
        <v>0</v>
      </c>
      <c r="E83" s="8">
        <v>0</v>
      </c>
      <c r="F83" s="8">
        <v>106.6</v>
      </c>
      <c r="G83" s="8">
        <v>0</v>
      </c>
      <c r="H83" s="8">
        <v>0</v>
      </c>
      <c r="I83" s="8">
        <v>0</v>
      </c>
      <c r="J83" s="8">
        <v>0</v>
      </c>
    </row>
    <row r="84" spans="1:10" s="9" customFormat="1" ht="15.75">
      <c r="A84" s="6"/>
      <c r="B84" s="7" t="s">
        <v>9</v>
      </c>
      <c r="C84" s="8">
        <v>0</v>
      </c>
      <c r="D84" s="8">
        <v>160</v>
      </c>
      <c r="E84" s="8">
        <v>108.3</v>
      </c>
      <c r="F84" s="8">
        <v>106.6</v>
      </c>
      <c r="G84" s="8">
        <v>81.58</v>
      </c>
      <c r="H84" s="8">
        <v>81.58</v>
      </c>
      <c r="I84" s="8">
        <v>0</v>
      </c>
      <c r="J84" s="8">
        <v>0</v>
      </c>
    </row>
    <row r="85" spans="1:10" s="9" customFormat="1" ht="85.5" customHeight="1">
      <c r="A85" s="6" t="s">
        <v>30</v>
      </c>
      <c r="B85" s="7" t="s">
        <v>89</v>
      </c>
      <c r="C85" s="8">
        <f>C87+C88+C89</f>
        <v>5772.52</v>
      </c>
      <c r="D85" s="8">
        <f t="shared" ref="D85:J85" si="18">D87+D88+D89</f>
        <v>0</v>
      </c>
      <c r="E85" s="8">
        <f t="shared" si="18"/>
        <v>0</v>
      </c>
      <c r="F85" s="8">
        <f t="shared" si="18"/>
        <v>0</v>
      </c>
      <c r="G85" s="8">
        <f t="shared" si="18"/>
        <v>0</v>
      </c>
      <c r="H85" s="8">
        <f t="shared" si="18"/>
        <v>0</v>
      </c>
      <c r="I85" s="8">
        <f t="shared" si="18"/>
        <v>0</v>
      </c>
      <c r="J85" s="8">
        <f t="shared" si="18"/>
        <v>0</v>
      </c>
    </row>
    <row r="86" spans="1:10" s="9" customFormat="1" ht="15.75">
      <c r="A86" s="6"/>
      <c r="B86" s="7" t="s">
        <v>6</v>
      </c>
      <c r="C86" s="8"/>
      <c r="D86" s="8"/>
      <c r="E86" s="8"/>
      <c r="F86" s="8"/>
      <c r="G86" s="8"/>
      <c r="H86" s="8"/>
      <c r="I86" s="8"/>
      <c r="J86" s="8"/>
    </row>
    <row r="87" spans="1:10" s="9" customFormat="1" ht="15.75">
      <c r="A87" s="6"/>
      <c r="B87" s="7" t="s">
        <v>7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</row>
    <row r="88" spans="1:10" s="9" customFormat="1" ht="15.75">
      <c r="A88" s="6"/>
      <c r="B88" s="7" t="s">
        <v>8</v>
      </c>
      <c r="C88" s="8">
        <v>511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</row>
    <row r="89" spans="1:10" s="9" customFormat="1" ht="15.75">
      <c r="A89" s="6"/>
      <c r="B89" s="7" t="s">
        <v>9</v>
      </c>
      <c r="C89" s="8">
        <v>5261.52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</row>
    <row r="90" spans="1:10" s="9" customFormat="1" ht="87.75" customHeight="1">
      <c r="A90" s="6" t="s">
        <v>32</v>
      </c>
      <c r="B90" s="7" t="s">
        <v>35</v>
      </c>
      <c r="C90" s="8">
        <f>C92+C93+C94</f>
        <v>0</v>
      </c>
      <c r="D90" s="8">
        <f>D92+D93+D94</f>
        <v>4210.22</v>
      </c>
      <c r="E90" s="8">
        <f t="shared" ref="E90:J90" si="19">E92+E93+E94</f>
        <v>12652.900000000001</v>
      </c>
      <c r="F90" s="8">
        <f t="shared" si="19"/>
        <v>6102.5599999999995</v>
      </c>
      <c r="G90" s="8">
        <f t="shared" si="19"/>
        <v>5968.4500000000007</v>
      </c>
      <c r="H90" s="8">
        <f t="shared" si="19"/>
        <v>6125.1900000000005</v>
      </c>
      <c r="I90" s="8">
        <f t="shared" si="19"/>
        <v>0</v>
      </c>
      <c r="J90" s="8">
        <f t="shared" si="19"/>
        <v>0</v>
      </c>
    </row>
    <row r="91" spans="1:10" s="9" customFormat="1" ht="15.75">
      <c r="A91" s="6"/>
      <c r="B91" s="7" t="s">
        <v>6</v>
      </c>
      <c r="C91" s="8"/>
      <c r="D91" s="8"/>
      <c r="E91" s="8"/>
      <c r="F91" s="8"/>
      <c r="G91" s="8"/>
      <c r="H91" s="8"/>
      <c r="I91" s="8"/>
      <c r="J91" s="8"/>
    </row>
    <row r="92" spans="1:10" s="9" customFormat="1" ht="15.75">
      <c r="A92" s="6"/>
      <c r="B92" s="7" t="s">
        <v>7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</row>
    <row r="93" spans="1:10" s="9" customFormat="1" ht="15.75">
      <c r="A93" s="6"/>
      <c r="B93" s="7" t="s">
        <v>8</v>
      </c>
      <c r="C93" s="8">
        <v>0</v>
      </c>
      <c r="D93" s="8">
        <v>0</v>
      </c>
      <c r="E93" s="8">
        <v>7484.8</v>
      </c>
      <c r="F93" s="8">
        <v>2311.16</v>
      </c>
      <c r="G93" s="8">
        <v>2191.8000000000002</v>
      </c>
      <c r="H93" s="8">
        <v>2331.3000000000002</v>
      </c>
      <c r="I93" s="8">
        <v>0</v>
      </c>
      <c r="J93" s="8">
        <v>0</v>
      </c>
    </row>
    <row r="94" spans="1:10" s="9" customFormat="1" ht="15.75">
      <c r="A94" s="6"/>
      <c r="B94" s="7" t="s">
        <v>9</v>
      </c>
      <c r="C94" s="8">
        <v>0</v>
      </c>
      <c r="D94" s="8">
        <v>4210.22</v>
      </c>
      <c r="E94" s="8">
        <v>5168.1000000000004</v>
      </c>
      <c r="F94" s="8">
        <v>3791.4</v>
      </c>
      <c r="G94" s="8">
        <v>3776.65</v>
      </c>
      <c r="H94" s="8">
        <v>3793.89</v>
      </c>
      <c r="I94" s="8">
        <v>0</v>
      </c>
      <c r="J94" s="8">
        <v>0</v>
      </c>
    </row>
    <row r="95" spans="1:10" s="9" customFormat="1" ht="75" customHeight="1">
      <c r="A95" s="6" t="s">
        <v>31</v>
      </c>
      <c r="B95" s="7" t="s">
        <v>37</v>
      </c>
      <c r="C95" s="8">
        <f>C97+C98+C99</f>
        <v>0</v>
      </c>
      <c r="D95" s="8">
        <f>D97+D98+D99</f>
        <v>4.8</v>
      </c>
      <c r="E95" s="8">
        <f t="shared" ref="E95:J95" si="20">E97+E98+E99</f>
        <v>0</v>
      </c>
      <c r="F95" s="8">
        <f t="shared" si="20"/>
        <v>0</v>
      </c>
      <c r="G95" s="8">
        <f t="shared" si="20"/>
        <v>0</v>
      </c>
      <c r="H95" s="8">
        <f t="shared" si="20"/>
        <v>0</v>
      </c>
      <c r="I95" s="8">
        <f t="shared" si="20"/>
        <v>0</v>
      </c>
      <c r="J95" s="8">
        <f t="shared" si="20"/>
        <v>0</v>
      </c>
    </row>
    <row r="96" spans="1:10" s="9" customFormat="1" ht="15.75">
      <c r="A96" s="6"/>
      <c r="B96" s="7" t="s">
        <v>6</v>
      </c>
      <c r="C96" s="8"/>
      <c r="D96" s="8"/>
      <c r="E96" s="8"/>
      <c r="F96" s="8"/>
      <c r="G96" s="8"/>
      <c r="H96" s="8"/>
      <c r="I96" s="8"/>
      <c r="J96" s="8"/>
    </row>
    <row r="97" spans="1:10" s="9" customFormat="1" ht="15.75">
      <c r="A97" s="6"/>
      <c r="B97" s="7" t="s">
        <v>7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</row>
    <row r="98" spans="1:10" s="9" customFormat="1" ht="15.75">
      <c r="A98" s="6"/>
      <c r="B98" s="7" t="s">
        <v>8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</row>
    <row r="99" spans="1:10" s="9" customFormat="1" ht="15.75">
      <c r="A99" s="6"/>
      <c r="B99" s="7" t="s">
        <v>9</v>
      </c>
      <c r="C99" s="8">
        <v>0</v>
      </c>
      <c r="D99" s="8">
        <v>4.8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</row>
    <row r="100" spans="1:10" s="9" customFormat="1" ht="63">
      <c r="A100" s="6" t="s">
        <v>33</v>
      </c>
      <c r="B100" s="7" t="s">
        <v>39</v>
      </c>
      <c r="C100" s="8">
        <f>C102+C103+C104</f>
        <v>0</v>
      </c>
      <c r="D100" s="8">
        <f>D102+D103+D104</f>
        <v>0</v>
      </c>
      <c r="E100" s="8">
        <f t="shared" ref="E100:J100" si="21">E102+E103+E104</f>
        <v>50</v>
      </c>
      <c r="F100" s="8">
        <f t="shared" si="21"/>
        <v>37.67</v>
      </c>
      <c r="G100" s="8">
        <f t="shared" si="21"/>
        <v>37.67</v>
      </c>
      <c r="H100" s="8">
        <f t="shared" si="21"/>
        <v>0</v>
      </c>
      <c r="I100" s="8">
        <f t="shared" si="21"/>
        <v>0</v>
      </c>
      <c r="J100" s="8">
        <f t="shared" si="21"/>
        <v>0</v>
      </c>
    </row>
    <row r="101" spans="1:10" s="9" customFormat="1" ht="15.75">
      <c r="A101" s="6"/>
      <c r="B101" s="7" t="s">
        <v>6</v>
      </c>
      <c r="C101" s="8"/>
      <c r="D101" s="8"/>
      <c r="E101" s="8"/>
      <c r="F101" s="8"/>
      <c r="G101" s="8"/>
      <c r="H101" s="8"/>
      <c r="I101" s="8"/>
      <c r="J101" s="8"/>
    </row>
    <row r="102" spans="1:10" s="9" customFormat="1" ht="15.75">
      <c r="A102" s="6"/>
      <c r="B102" s="7" t="s">
        <v>7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</row>
    <row r="103" spans="1:10" s="9" customFormat="1" ht="15.75">
      <c r="A103" s="6"/>
      <c r="B103" s="7" t="s">
        <v>8</v>
      </c>
      <c r="C103" s="8">
        <v>0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</row>
    <row r="104" spans="1:10" s="9" customFormat="1" ht="15.75">
      <c r="A104" s="6"/>
      <c r="B104" s="7" t="s">
        <v>9</v>
      </c>
      <c r="C104" s="8">
        <v>0</v>
      </c>
      <c r="D104" s="8">
        <v>0</v>
      </c>
      <c r="E104" s="8">
        <v>50</v>
      </c>
      <c r="F104" s="8">
        <v>37.67</v>
      </c>
      <c r="G104" s="8">
        <v>37.67</v>
      </c>
      <c r="H104" s="8">
        <v>0</v>
      </c>
      <c r="I104" s="8">
        <v>0</v>
      </c>
      <c r="J104" s="8">
        <v>0</v>
      </c>
    </row>
    <row r="105" spans="1:10" s="9" customFormat="1" ht="126">
      <c r="A105" s="6" t="s">
        <v>34</v>
      </c>
      <c r="B105" s="7" t="s">
        <v>43</v>
      </c>
      <c r="C105" s="8">
        <f>C107+C108+C109</f>
        <v>22912.49</v>
      </c>
      <c r="D105" s="8">
        <f>D107+D108+D109</f>
        <v>23950.44</v>
      </c>
      <c r="E105" s="8">
        <f t="shared" ref="E105:J105" si="22">E107+E108+E109</f>
        <v>23159.95</v>
      </c>
      <c r="F105" s="8">
        <f t="shared" si="22"/>
        <v>19343.54</v>
      </c>
      <c r="G105" s="8">
        <f t="shared" si="22"/>
        <v>18868.13</v>
      </c>
      <c r="H105" s="8">
        <f t="shared" si="22"/>
        <v>18862.150000000001</v>
      </c>
      <c r="I105" s="8">
        <f t="shared" si="22"/>
        <v>0</v>
      </c>
      <c r="J105" s="8">
        <f t="shared" si="22"/>
        <v>0</v>
      </c>
    </row>
    <row r="106" spans="1:10" s="9" customFormat="1" ht="15.75">
      <c r="A106" s="6"/>
      <c r="B106" s="7" t="s">
        <v>6</v>
      </c>
      <c r="C106" s="8"/>
      <c r="D106" s="8"/>
      <c r="E106" s="8"/>
      <c r="F106" s="8"/>
      <c r="G106" s="8"/>
      <c r="H106" s="8"/>
      <c r="I106" s="8"/>
      <c r="J106" s="8"/>
    </row>
    <row r="107" spans="1:10" s="9" customFormat="1" ht="15.75">
      <c r="A107" s="6"/>
      <c r="B107" s="7" t="s">
        <v>7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</row>
    <row r="108" spans="1:10" s="9" customFormat="1" ht="15.75">
      <c r="A108" s="6"/>
      <c r="B108" s="7" t="s">
        <v>8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10">
        <v>0</v>
      </c>
      <c r="J108" s="8">
        <v>0</v>
      </c>
    </row>
    <row r="109" spans="1:10" s="9" customFormat="1" ht="15.75">
      <c r="A109" s="6"/>
      <c r="B109" s="7" t="s">
        <v>9</v>
      </c>
      <c r="C109" s="8">
        <v>22912.49</v>
      </c>
      <c r="D109" s="8">
        <v>23950.44</v>
      </c>
      <c r="E109" s="8">
        <v>23159.95</v>
      </c>
      <c r="F109" s="8">
        <v>19343.54</v>
      </c>
      <c r="G109" s="8">
        <v>18868.13</v>
      </c>
      <c r="H109" s="8">
        <v>18862.150000000001</v>
      </c>
      <c r="I109" s="8">
        <v>0</v>
      </c>
      <c r="J109" s="8">
        <v>0</v>
      </c>
    </row>
    <row r="110" spans="1:10" s="9" customFormat="1" ht="63">
      <c r="A110" s="6" t="s">
        <v>36</v>
      </c>
      <c r="B110" s="7" t="s">
        <v>90</v>
      </c>
      <c r="C110" s="8">
        <f>C112+C113+C114</f>
        <v>63571.130000000005</v>
      </c>
      <c r="D110" s="8">
        <f t="shared" ref="D110:J110" si="23">D112+D113+D114</f>
        <v>0</v>
      </c>
      <c r="E110" s="8">
        <f t="shared" si="23"/>
        <v>0</v>
      </c>
      <c r="F110" s="8">
        <f t="shared" si="23"/>
        <v>0</v>
      </c>
      <c r="G110" s="8">
        <f t="shared" si="23"/>
        <v>0</v>
      </c>
      <c r="H110" s="8">
        <f t="shared" si="23"/>
        <v>0</v>
      </c>
      <c r="I110" s="8">
        <f t="shared" si="23"/>
        <v>0</v>
      </c>
      <c r="J110" s="8">
        <f t="shared" si="23"/>
        <v>0</v>
      </c>
    </row>
    <row r="111" spans="1:10" s="9" customFormat="1" ht="15.75">
      <c r="A111" s="6"/>
      <c r="B111" s="7" t="s">
        <v>6</v>
      </c>
      <c r="C111" s="8"/>
      <c r="D111" s="8"/>
      <c r="E111" s="8"/>
      <c r="F111" s="8"/>
      <c r="G111" s="8"/>
      <c r="H111" s="8"/>
      <c r="I111" s="8"/>
      <c r="J111" s="8"/>
    </row>
    <row r="112" spans="1:10" s="9" customFormat="1" ht="15.75">
      <c r="A112" s="6"/>
      <c r="B112" s="7" t="s">
        <v>7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</row>
    <row r="113" spans="1:10" s="9" customFormat="1" ht="15.75">
      <c r="A113" s="6"/>
      <c r="B113" s="7" t="s">
        <v>8</v>
      </c>
      <c r="C113" s="8">
        <v>15232.2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</row>
    <row r="114" spans="1:10" s="9" customFormat="1" ht="15.75">
      <c r="A114" s="6"/>
      <c r="B114" s="7" t="s">
        <v>9</v>
      </c>
      <c r="C114" s="8">
        <v>48338.93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</row>
    <row r="115" spans="1:10" s="9" customFormat="1" ht="56.25" customHeight="1">
      <c r="A115" s="6" t="s">
        <v>38</v>
      </c>
      <c r="B115" s="7" t="s">
        <v>47</v>
      </c>
      <c r="C115" s="8">
        <f>C117+C118+C119</f>
        <v>0</v>
      </c>
      <c r="D115" s="8">
        <f>D117+D118+D119</f>
        <v>53541.479999999996</v>
      </c>
      <c r="E115" s="8">
        <f t="shared" ref="E115:J115" si="24">E117+E118+E119</f>
        <v>0</v>
      </c>
      <c r="F115" s="8">
        <f t="shared" si="24"/>
        <v>0</v>
      </c>
      <c r="G115" s="8">
        <f t="shared" si="24"/>
        <v>0</v>
      </c>
      <c r="H115" s="8">
        <f t="shared" si="24"/>
        <v>0</v>
      </c>
      <c r="I115" s="8">
        <f t="shared" si="24"/>
        <v>0</v>
      </c>
      <c r="J115" s="8">
        <f t="shared" si="24"/>
        <v>0</v>
      </c>
    </row>
    <row r="116" spans="1:10" s="9" customFormat="1" ht="15.75">
      <c r="A116" s="6"/>
      <c r="B116" s="7" t="s">
        <v>6</v>
      </c>
      <c r="C116" s="8"/>
      <c r="D116" s="8"/>
      <c r="E116" s="8"/>
      <c r="F116" s="8"/>
      <c r="G116" s="8"/>
      <c r="H116" s="8"/>
      <c r="I116" s="8"/>
      <c r="J116" s="8"/>
    </row>
    <row r="117" spans="1:10" s="9" customFormat="1" ht="15.75">
      <c r="A117" s="6"/>
      <c r="B117" s="7" t="s">
        <v>7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</row>
    <row r="118" spans="1:10" s="9" customFormat="1" ht="15.75">
      <c r="A118" s="6"/>
      <c r="B118" s="7" t="s">
        <v>8</v>
      </c>
      <c r="C118" s="8">
        <v>0</v>
      </c>
      <c r="D118" s="8">
        <v>14741.1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</row>
    <row r="119" spans="1:10" s="9" customFormat="1" ht="15.75">
      <c r="A119" s="6"/>
      <c r="B119" s="7" t="s">
        <v>9</v>
      </c>
      <c r="C119" s="8">
        <v>0</v>
      </c>
      <c r="D119" s="8">
        <v>38800.379999999997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</row>
    <row r="120" spans="1:10" s="9" customFormat="1" ht="78.75">
      <c r="A120" s="6" t="s">
        <v>58</v>
      </c>
      <c r="B120" s="7" t="s">
        <v>68</v>
      </c>
      <c r="C120" s="8">
        <f>C122+C123+C124</f>
        <v>0</v>
      </c>
      <c r="D120" s="8">
        <f>D122+D123+D124</f>
        <v>0</v>
      </c>
      <c r="E120" s="8">
        <f t="shared" ref="E120:J120" si="25">E122+E123+E124</f>
        <v>53197.59</v>
      </c>
      <c r="F120" s="8">
        <f t="shared" si="25"/>
        <v>41698.31</v>
      </c>
      <c r="G120" s="8">
        <f t="shared" si="25"/>
        <v>41296.11</v>
      </c>
      <c r="H120" s="8">
        <f t="shared" si="25"/>
        <v>13196.11</v>
      </c>
      <c r="I120" s="8">
        <f t="shared" si="25"/>
        <v>0</v>
      </c>
      <c r="J120" s="8">
        <f t="shared" si="25"/>
        <v>0</v>
      </c>
    </row>
    <row r="121" spans="1:10" s="9" customFormat="1" ht="15.75">
      <c r="A121" s="6"/>
      <c r="B121" s="7" t="s">
        <v>6</v>
      </c>
      <c r="C121" s="8"/>
      <c r="D121" s="8"/>
      <c r="E121" s="8"/>
      <c r="F121" s="8"/>
      <c r="G121" s="8"/>
      <c r="H121" s="8"/>
      <c r="I121" s="8"/>
      <c r="J121" s="8"/>
    </row>
    <row r="122" spans="1:10" s="9" customFormat="1" ht="15.75">
      <c r="A122" s="6"/>
      <c r="B122" s="7" t="s">
        <v>7</v>
      </c>
      <c r="C122" s="8">
        <v>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</row>
    <row r="123" spans="1:10" s="9" customFormat="1" ht="15.75">
      <c r="A123" s="6"/>
      <c r="B123" s="7" t="s">
        <v>8</v>
      </c>
      <c r="C123" s="8">
        <v>0</v>
      </c>
      <c r="D123" s="8">
        <v>0</v>
      </c>
      <c r="E123" s="8">
        <v>12330.3</v>
      </c>
      <c r="F123" s="8">
        <v>10409.4</v>
      </c>
      <c r="G123" s="8">
        <v>10007.200000000001</v>
      </c>
      <c r="H123" s="8">
        <v>10007.200000000001</v>
      </c>
      <c r="I123" s="8">
        <v>0</v>
      </c>
      <c r="J123" s="8">
        <v>0</v>
      </c>
    </row>
    <row r="124" spans="1:10" s="9" customFormat="1" ht="15.75">
      <c r="A124" s="6"/>
      <c r="B124" s="7" t="s">
        <v>9</v>
      </c>
      <c r="C124" s="8">
        <v>0</v>
      </c>
      <c r="D124" s="8">
        <v>0</v>
      </c>
      <c r="E124" s="8">
        <v>40867.29</v>
      </c>
      <c r="F124" s="8">
        <v>31288.91</v>
      </c>
      <c r="G124" s="8">
        <v>31288.91</v>
      </c>
      <c r="H124" s="8">
        <v>3188.91</v>
      </c>
      <c r="I124" s="8">
        <v>0</v>
      </c>
      <c r="J124" s="8">
        <v>0</v>
      </c>
    </row>
    <row r="125" spans="1:10" s="9" customFormat="1" ht="135" customHeight="1">
      <c r="A125" s="6" t="s">
        <v>40</v>
      </c>
      <c r="B125" s="7" t="s">
        <v>91</v>
      </c>
      <c r="C125" s="8">
        <f>C127+C128+C129</f>
        <v>5701.37</v>
      </c>
      <c r="D125" s="8">
        <f t="shared" ref="D125:J125" si="26">D127+D128+D129</f>
        <v>0</v>
      </c>
      <c r="E125" s="8">
        <f t="shared" si="26"/>
        <v>0</v>
      </c>
      <c r="F125" s="8">
        <f t="shared" si="26"/>
        <v>0</v>
      </c>
      <c r="G125" s="8">
        <f t="shared" si="26"/>
        <v>0</v>
      </c>
      <c r="H125" s="8">
        <f t="shared" si="26"/>
        <v>0</v>
      </c>
      <c r="I125" s="8">
        <f t="shared" si="26"/>
        <v>0</v>
      </c>
      <c r="J125" s="8">
        <f t="shared" si="26"/>
        <v>0</v>
      </c>
    </row>
    <row r="126" spans="1:10" s="9" customFormat="1" ht="15.75">
      <c r="A126" s="6"/>
      <c r="B126" s="7" t="s">
        <v>6</v>
      </c>
      <c r="C126" s="8"/>
      <c r="D126" s="8"/>
      <c r="E126" s="8"/>
      <c r="F126" s="8"/>
      <c r="G126" s="8"/>
      <c r="H126" s="8"/>
      <c r="I126" s="8"/>
      <c r="J126" s="8"/>
    </row>
    <row r="127" spans="1:10" s="9" customFormat="1" ht="15.75">
      <c r="A127" s="6"/>
      <c r="B127" s="7" t="s">
        <v>7</v>
      </c>
      <c r="C127" s="8">
        <v>565.46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</row>
    <row r="128" spans="1:10" s="9" customFormat="1" ht="15.75">
      <c r="A128" s="6"/>
      <c r="B128" s="7" t="s">
        <v>8</v>
      </c>
      <c r="C128" s="8">
        <v>4850.84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</row>
    <row r="129" spans="1:10" s="9" customFormat="1" ht="15.75">
      <c r="A129" s="6"/>
      <c r="B129" s="7" t="s">
        <v>9</v>
      </c>
      <c r="C129" s="8">
        <v>285.07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</row>
    <row r="130" spans="1:10" s="9" customFormat="1" ht="94.5">
      <c r="A130" s="6" t="s">
        <v>41</v>
      </c>
      <c r="B130" s="7" t="s">
        <v>80</v>
      </c>
      <c r="C130" s="8">
        <f>C132+C133+C134</f>
        <v>0</v>
      </c>
      <c r="D130" s="8">
        <f>D132+D133+D134</f>
        <v>5406.34</v>
      </c>
      <c r="E130" s="8">
        <f t="shared" ref="E130:J130" si="27">E132+E133+E134</f>
        <v>5602.8</v>
      </c>
      <c r="F130" s="8">
        <f t="shared" si="27"/>
        <v>5471.89</v>
      </c>
      <c r="G130" s="8">
        <f t="shared" si="27"/>
        <v>4708.63</v>
      </c>
      <c r="H130" s="8">
        <f t="shared" si="27"/>
        <v>4708.63</v>
      </c>
      <c r="I130" s="8">
        <f t="shared" si="27"/>
        <v>0</v>
      </c>
      <c r="J130" s="8">
        <f t="shared" si="27"/>
        <v>0</v>
      </c>
    </row>
    <row r="131" spans="1:10" s="9" customFormat="1" ht="15.75">
      <c r="A131" s="6"/>
      <c r="B131" s="7" t="s">
        <v>6</v>
      </c>
      <c r="C131" s="8"/>
      <c r="D131" s="8"/>
      <c r="E131" s="8"/>
      <c r="F131" s="8"/>
      <c r="G131" s="8"/>
      <c r="H131" s="8"/>
      <c r="I131" s="8"/>
      <c r="J131" s="8"/>
    </row>
    <row r="132" spans="1:10" s="9" customFormat="1" ht="15.75">
      <c r="A132" s="6"/>
      <c r="B132" s="7" t="s">
        <v>7</v>
      </c>
      <c r="C132" s="8">
        <v>0</v>
      </c>
      <c r="D132" s="8">
        <v>692.01</v>
      </c>
      <c r="E132" s="8">
        <v>615.1</v>
      </c>
      <c r="F132" s="8">
        <v>706.1</v>
      </c>
      <c r="G132" s="8">
        <v>782.5</v>
      </c>
      <c r="H132" s="8">
        <v>782.5</v>
      </c>
      <c r="I132" s="8">
        <v>0</v>
      </c>
      <c r="J132" s="8">
        <v>0</v>
      </c>
    </row>
    <row r="133" spans="1:10" s="9" customFormat="1" ht="15.75">
      <c r="A133" s="6"/>
      <c r="B133" s="7" t="s">
        <v>8</v>
      </c>
      <c r="C133" s="8">
        <v>0</v>
      </c>
      <c r="D133" s="8">
        <v>4444.01</v>
      </c>
      <c r="E133" s="8">
        <v>4605.46</v>
      </c>
      <c r="F133" s="8">
        <f>5198.3-F132</f>
        <v>4492.2</v>
      </c>
      <c r="G133" s="8">
        <f>4473.2-G132</f>
        <v>3690.7</v>
      </c>
      <c r="H133" s="8">
        <f>4473.2-H132</f>
        <v>3690.7</v>
      </c>
      <c r="I133" s="8">
        <v>0</v>
      </c>
      <c r="J133" s="8">
        <v>0</v>
      </c>
    </row>
    <row r="134" spans="1:10" s="9" customFormat="1" ht="15.75">
      <c r="A134" s="6"/>
      <c r="B134" s="7" t="s">
        <v>9</v>
      </c>
      <c r="C134" s="8">
        <v>0</v>
      </c>
      <c r="D134" s="8">
        <v>270.32</v>
      </c>
      <c r="E134" s="8">
        <v>382.24</v>
      </c>
      <c r="F134" s="8">
        <v>273.58999999999997</v>
      </c>
      <c r="G134" s="8">
        <v>235.43</v>
      </c>
      <c r="H134" s="8">
        <v>235.43</v>
      </c>
      <c r="I134" s="8">
        <v>0</v>
      </c>
      <c r="J134" s="8">
        <v>0</v>
      </c>
    </row>
    <row r="135" spans="1:10" s="9" customFormat="1" ht="78.75">
      <c r="A135" s="6" t="s">
        <v>42</v>
      </c>
      <c r="B135" s="7" t="s">
        <v>92</v>
      </c>
      <c r="C135" s="8">
        <f>C137+C138+C139</f>
        <v>121374.5</v>
      </c>
      <c r="D135" s="8">
        <f t="shared" ref="D135:J135" si="28">D137+D138+D139</f>
        <v>0</v>
      </c>
      <c r="E135" s="8">
        <f t="shared" si="28"/>
        <v>0</v>
      </c>
      <c r="F135" s="8">
        <f t="shared" si="28"/>
        <v>0</v>
      </c>
      <c r="G135" s="8">
        <f t="shared" si="28"/>
        <v>0</v>
      </c>
      <c r="H135" s="8">
        <f t="shared" si="28"/>
        <v>0</v>
      </c>
      <c r="I135" s="8">
        <f t="shared" si="28"/>
        <v>0</v>
      </c>
      <c r="J135" s="8">
        <f t="shared" si="28"/>
        <v>0</v>
      </c>
    </row>
    <row r="136" spans="1:10" s="9" customFormat="1" ht="15.75">
      <c r="A136" s="6"/>
      <c r="B136" s="7" t="s">
        <v>6</v>
      </c>
      <c r="C136" s="8"/>
      <c r="D136" s="8"/>
      <c r="E136" s="8"/>
      <c r="F136" s="8"/>
      <c r="G136" s="8"/>
      <c r="H136" s="8"/>
      <c r="I136" s="8"/>
      <c r="J136" s="8"/>
    </row>
    <row r="137" spans="1:10" s="9" customFormat="1" ht="15.75">
      <c r="A137" s="6"/>
      <c r="B137" s="7" t="s">
        <v>7</v>
      </c>
      <c r="C137" s="8">
        <v>0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</row>
    <row r="138" spans="1:10" s="9" customFormat="1" ht="15.75">
      <c r="A138" s="6"/>
      <c r="B138" s="7" t="s">
        <v>8</v>
      </c>
      <c r="C138" s="8">
        <v>8801.93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</row>
    <row r="139" spans="1:10" s="9" customFormat="1" ht="15.75">
      <c r="A139" s="6"/>
      <c r="B139" s="7" t="s">
        <v>9</v>
      </c>
      <c r="C139" s="8">
        <v>112572.57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</row>
    <row r="140" spans="1:10" s="9" customFormat="1" ht="96.75" customHeight="1">
      <c r="A140" s="6" t="s">
        <v>44</v>
      </c>
      <c r="B140" s="7" t="s">
        <v>69</v>
      </c>
      <c r="C140" s="8">
        <f>C142+C143+C144</f>
        <v>0</v>
      </c>
      <c r="D140" s="8">
        <f>D142+D143+D144</f>
        <v>121261.15</v>
      </c>
      <c r="E140" s="8">
        <f t="shared" ref="E140:J140" si="29">E142+E143+E144</f>
        <v>118315.41</v>
      </c>
      <c r="F140" s="8">
        <f t="shared" si="29"/>
        <v>101739.94</v>
      </c>
      <c r="G140" s="8">
        <f t="shared" si="29"/>
        <v>79295.69</v>
      </c>
      <c r="H140" s="8">
        <f t="shared" si="29"/>
        <v>79295.69</v>
      </c>
      <c r="I140" s="8">
        <f t="shared" si="29"/>
        <v>0</v>
      </c>
      <c r="J140" s="8">
        <f t="shared" si="29"/>
        <v>0</v>
      </c>
    </row>
    <row r="141" spans="1:10" s="9" customFormat="1" ht="15.75">
      <c r="A141" s="6"/>
      <c r="B141" s="7" t="s">
        <v>6</v>
      </c>
      <c r="C141" s="8"/>
      <c r="D141" s="8"/>
      <c r="E141" s="8"/>
      <c r="F141" s="8"/>
      <c r="G141" s="8"/>
      <c r="H141" s="8"/>
      <c r="I141" s="8"/>
      <c r="J141" s="8"/>
    </row>
    <row r="142" spans="1:10" s="9" customFormat="1" ht="15.75">
      <c r="A142" s="6"/>
      <c r="B142" s="7" t="s">
        <v>7</v>
      </c>
      <c r="C142" s="8">
        <v>0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</row>
    <row r="143" spans="1:10" s="9" customFormat="1" ht="15.75">
      <c r="A143" s="6"/>
      <c r="B143" s="7" t="s">
        <v>8</v>
      </c>
      <c r="C143" s="8">
        <v>0</v>
      </c>
      <c r="D143" s="8">
        <v>9006.7900000000009</v>
      </c>
      <c r="E143" s="8">
        <v>6943</v>
      </c>
      <c r="F143" s="8">
        <v>287</v>
      </c>
      <c r="G143" s="8">
        <v>287</v>
      </c>
      <c r="H143" s="8">
        <v>287</v>
      </c>
      <c r="I143" s="8">
        <v>0</v>
      </c>
      <c r="J143" s="8">
        <v>0</v>
      </c>
    </row>
    <row r="144" spans="1:10" s="9" customFormat="1" ht="15.75">
      <c r="A144" s="6"/>
      <c r="B144" s="7" t="s">
        <v>9</v>
      </c>
      <c r="C144" s="8">
        <v>0</v>
      </c>
      <c r="D144" s="10">
        <v>112254.36</v>
      </c>
      <c r="E144" s="8">
        <v>111372.41</v>
      </c>
      <c r="F144" s="8">
        <v>101452.94</v>
      </c>
      <c r="G144" s="8">
        <v>79008.69</v>
      </c>
      <c r="H144" s="8">
        <v>79008.69</v>
      </c>
      <c r="I144" s="8">
        <v>0</v>
      </c>
      <c r="J144" s="8">
        <v>0</v>
      </c>
    </row>
    <row r="145" spans="1:10" s="9" customFormat="1" ht="69" customHeight="1">
      <c r="A145" s="6" t="s">
        <v>45</v>
      </c>
      <c r="B145" s="7" t="s">
        <v>49</v>
      </c>
      <c r="C145" s="8">
        <f>C147+C148+C149</f>
        <v>2256.12</v>
      </c>
      <c r="D145" s="8">
        <f>D147+D148+D149</f>
        <v>4498.2999999999993</v>
      </c>
      <c r="E145" s="8">
        <f t="shared" ref="E145:J145" si="30">E147+E148+E149</f>
        <v>0</v>
      </c>
      <c r="F145" s="8">
        <f t="shared" si="30"/>
        <v>0</v>
      </c>
      <c r="G145" s="8">
        <f t="shared" si="30"/>
        <v>0</v>
      </c>
      <c r="H145" s="8">
        <f t="shared" si="30"/>
        <v>0</v>
      </c>
      <c r="I145" s="8">
        <f t="shared" si="30"/>
        <v>0</v>
      </c>
      <c r="J145" s="8">
        <f t="shared" si="30"/>
        <v>0</v>
      </c>
    </row>
    <row r="146" spans="1:10" s="9" customFormat="1" ht="15.75">
      <c r="A146" s="6"/>
      <c r="B146" s="7" t="s">
        <v>6</v>
      </c>
      <c r="C146" s="8"/>
      <c r="D146" s="8"/>
      <c r="E146" s="8"/>
      <c r="F146" s="8"/>
      <c r="G146" s="8"/>
      <c r="H146" s="8"/>
      <c r="I146" s="8"/>
      <c r="J146" s="8"/>
    </row>
    <row r="147" spans="1:10" s="9" customFormat="1" ht="15.75">
      <c r="A147" s="6"/>
      <c r="B147" s="7" t="s">
        <v>7</v>
      </c>
      <c r="C147" s="8">
        <v>0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</row>
    <row r="148" spans="1:10" s="9" customFormat="1" ht="15.75">
      <c r="A148" s="6"/>
      <c r="B148" s="7" t="s">
        <v>8</v>
      </c>
      <c r="C148" s="8">
        <v>1980</v>
      </c>
      <c r="D148" s="8">
        <v>4453.32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</row>
    <row r="149" spans="1:10" s="9" customFormat="1" ht="15.75">
      <c r="A149" s="6"/>
      <c r="B149" s="7" t="s">
        <v>9</v>
      </c>
      <c r="C149" s="8">
        <v>276.12</v>
      </c>
      <c r="D149" s="8">
        <v>44.98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</row>
    <row r="150" spans="1:10" s="9" customFormat="1" ht="90" customHeight="1">
      <c r="A150" s="6" t="s">
        <v>46</v>
      </c>
      <c r="B150" s="7" t="s">
        <v>53</v>
      </c>
      <c r="C150" s="8">
        <f>C152+C153+C154</f>
        <v>0</v>
      </c>
      <c r="D150" s="8">
        <f>D152+D153+D154</f>
        <v>0</v>
      </c>
      <c r="E150" s="8">
        <f t="shared" ref="E150:J150" si="31">E152+E153+E154</f>
        <v>3335.25</v>
      </c>
      <c r="F150" s="8">
        <f t="shared" si="31"/>
        <v>0</v>
      </c>
      <c r="G150" s="8">
        <f t="shared" si="31"/>
        <v>0</v>
      </c>
      <c r="H150" s="8">
        <f t="shared" si="31"/>
        <v>0</v>
      </c>
      <c r="I150" s="8">
        <f t="shared" si="31"/>
        <v>0</v>
      </c>
      <c r="J150" s="8">
        <f t="shared" si="31"/>
        <v>0</v>
      </c>
    </row>
    <row r="151" spans="1:10" s="9" customFormat="1" ht="15.75">
      <c r="A151" s="6"/>
      <c r="B151" s="7" t="s">
        <v>6</v>
      </c>
      <c r="C151" s="8"/>
      <c r="D151" s="8"/>
      <c r="E151" s="8"/>
      <c r="F151" s="8"/>
      <c r="G151" s="8"/>
      <c r="H151" s="8"/>
      <c r="I151" s="8"/>
      <c r="J151" s="8"/>
    </row>
    <row r="152" spans="1:10" s="9" customFormat="1" ht="15.75">
      <c r="A152" s="6"/>
      <c r="B152" s="7" t="s">
        <v>7</v>
      </c>
      <c r="C152" s="8">
        <v>0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 s="8">
        <v>0</v>
      </c>
      <c r="J152" s="8">
        <v>0</v>
      </c>
    </row>
    <row r="153" spans="1:10" s="9" customFormat="1" ht="15.75">
      <c r="A153" s="6"/>
      <c r="B153" s="7" t="s">
        <v>8</v>
      </c>
      <c r="C153" s="8">
        <v>0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</row>
    <row r="154" spans="1:10" s="9" customFormat="1" ht="15.75">
      <c r="A154" s="6"/>
      <c r="B154" s="7" t="s">
        <v>9</v>
      </c>
      <c r="C154" s="8">
        <v>0</v>
      </c>
      <c r="D154" s="8">
        <v>0</v>
      </c>
      <c r="E154" s="8">
        <v>3335.25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</row>
    <row r="155" spans="1:10" s="9" customFormat="1" ht="94.5">
      <c r="A155" s="6" t="s">
        <v>48</v>
      </c>
      <c r="B155" s="7" t="s">
        <v>54</v>
      </c>
      <c r="C155" s="8">
        <f>C157+C158+C159</f>
        <v>0</v>
      </c>
      <c r="D155" s="8">
        <f>D157+D158+D159</f>
        <v>50</v>
      </c>
      <c r="E155" s="8">
        <f t="shared" ref="E155:J155" si="32">E157+E158+E159</f>
        <v>50</v>
      </c>
      <c r="F155" s="8">
        <f t="shared" si="32"/>
        <v>0</v>
      </c>
      <c r="G155" s="8">
        <f t="shared" si="32"/>
        <v>0</v>
      </c>
      <c r="H155" s="8">
        <f t="shared" si="32"/>
        <v>0</v>
      </c>
      <c r="I155" s="8">
        <f t="shared" si="32"/>
        <v>0</v>
      </c>
      <c r="J155" s="8">
        <f t="shared" si="32"/>
        <v>0</v>
      </c>
    </row>
    <row r="156" spans="1:10" s="9" customFormat="1" ht="15.75">
      <c r="A156" s="6"/>
      <c r="B156" s="7" t="s">
        <v>6</v>
      </c>
      <c r="C156" s="8"/>
      <c r="D156" s="8"/>
      <c r="E156" s="8"/>
      <c r="F156" s="8"/>
      <c r="G156" s="8"/>
      <c r="H156" s="8"/>
      <c r="I156" s="8"/>
      <c r="J156" s="8"/>
    </row>
    <row r="157" spans="1:10" s="9" customFormat="1" ht="15.75">
      <c r="A157" s="6"/>
      <c r="B157" s="7" t="s">
        <v>7</v>
      </c>
      <c r="C157" s="8">
        <v>0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</row>
    <row r="158" spans="1:10" s="9" customFormat="1" ht="15.75">
      <c r="A158" s="6"/>
      <c r="B158" s="7" t="s">
        <v>8</v>
      </c>
      <c r="C158" s="8">
        <v>0</v>
      </c>
      <c r="D158" s="8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</row>
    <row r="159" spans="1:10" s="9" customFormat="1" ht="15.75">
      <c r="A159" s="6"/>
      <c r="B159" s="7" t="s">
        <v>9</v>
      </c>
      <c r="C159" s="8">
        <v>0</v>
      </c>
      <c r="D159" s="8">
        <v>50</v>
      </c>
      <c r="E159" s="8">
        <v>50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</row>
    <row r="160" spans="1:10" s="9" customFormat="1" ht="80.25" customHeight="1">
      <c r="A160" s="6" t="s">
        <v>50</v>
      </c>
      <c r="B160" s="7" t="s">
        <v>70</v>
      </c>
      <c r="C160" s="8">
        <f>C162+C163+C164</f>
        <v>0</v>
      </c>
      <c r="D160" s="8">
        <f>D162+D163+D164</f>
        <v>0</v>
      </c>
      <c r="E160" s="8">
        <f t="shared" ref="E160:J160" si="33">E162+E163+E164</f>
        <v>0</v>
      </c>
      <c r="F160" s="8">
        <f t="shared" si="33"/>
        <v>50</v>
      </c>
      <c r="G160" s="8">
        <f t="shared" si="33"/>
        <v>37.67</v>
      </c>
      <c r="H160" s="8">
        <f t="shared" si="33"/>
        <v>37.67</v>
      </c>
      <c r="I160" s="8">
        <f t="shared" si="33"/>
        <v>0</v>
      </c>
      <c r="J160" s="8">
        <f t="shared" si="33"/>
        <v>0</v>
      </c>
    </row>
    <row r="161" spans="1:10" s="9" customFormat="1" ht="15.75">
      <c r="A161" s="6"/>
      <c r="B161" s="7" t="s">
        <v>6</v>
      </c>
      <c r="C161" s="8"/>
      <c r="D161" s="8"/>
      <c r="E161" s="8"/>
      <c r="F161" s="8"/>
      <c r="G161" s="8"/>
      <c r="H161" s="8"/>
      <c r="I161" s="8"/>
      <c r="J161" s="8"/>
    </row>
    <row r="162" spans="1:10" s="9" customFormat="1" ht="15.75">
      <c r="A162" s="6"/>
      <c r="B162" s="7" t="s">
        <v>7</v>
      </c>
      <c r="C162" s="8">
        <v>0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</row>
    <row r="163" spans="1:10" s="9" customFormat="1" ht="15.75">
      <c r="A163" s="6"/>
      <c r="B163" s="7" t="s">
        <v>8</v>
      </c>
      <c r="C163" s="8">
        <v>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</row>
    <row r="164" spans="1:10" s="9" customFormat="1" ht="15.75">
      <c r="A164" s="6"/>
      <c r="B164" s="7" t="s">
        <v>9</v>
      </c>
      <c r="C164" s="8">
        <v>0</v>
      </c>
      <c r="D164" s="8">
        <v>0</v>
      </c>
      <c r="E164" s="8">
        <v>0</v>
      </c>
      <c r="F164" s="8">
        <v>50</v>
      </c>
      <c r="G164" s="8">
        <v>37.67</v>
      </c>
      <c r="H164" s="8">
        <v>37.67</v>
      </c>
      <c r="I164" s="8">
        <v>0</v>
      </c>
      <c r="J164" s="8">
        <v>0</v>
      </c>
    </row>
    <row r="165" spans="1:10" s="9" customFormat="1" ht="94.5">
      <c r="A165" s="6" t="s">
        <v>51</v>
      </c>
      <c r="B165" s="7" t="s">
        <v>94</v>
      </c>
      <c r="C165" s="8">
        <f>C167+C168+C169</f>
        <v>28520.91</v>
      </c>
      <c r="D165" s="8">
        <f t="shared" ref="D165:J165" si="34">D167+D168+D169</f>
        <v>0</v>
      </c>
      <c r="E165" s="8">
        <f t="shared" si="34"/>
        <v>0</v>
      </c>
      <c r="F165" s="8">
        <f t="shared" si="34"/>
        <v>0</v>
      </c>
      <c r="G165" s="8">
        <f t="shared" si="34"/>
        <v>0</v>
      </c>
      <c r="H165" s="8">
        <f t="shared" si="34"/>
        <v>0</v>
      </c>
      <c r="I165" s="8">
        <f t="shared" si="34"/>
        <v>0</v>
      </c>
      <c r="J165" s="8">
        <f t="shared" si="34"/>
        <v>0</v>
      </c>
    </row>
    <row r="166" spans="1:10" s="9" customFormat="1" ht="15.75">
      <c r="A166" s="6"/>
      <c r="B166" s="7" t="s">
        <v>6</v>
      </c>
      <c r="C166" s="8"/>
      <c r="D166" s="8"/>
      <c r="E166" s="8"/>
      <c r="F166" s="8"/>
      <c r="G166" s="8"/>
      <c r="H166" s="8"/>
      <c r="I166" s="8"/>
      <c r="J166" s="8"/>
    </row>
    <row r="167" spans="1:10" s="9" customFormat="1" ht="15.75">
      <c r="A167" s="6"/>
      <c r="B167" s="7" t="s">
        <v>7</v>
      </c>
      <c r="C167" s="8">
        <v>0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</row>
    <row r="168" spans="1:10" s="9" customFormat="1" ht="15.75">
      <c r="A168" s="6"/>
      <c r="B168" s="7" t="s">
        <v>8</v>
      </c>
      <c r="C168" s="8">
        <v>3000.62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8">
        <v>0</v>
      </c>
      <c r="J168" s="8">
        <v>0</v>
      </c>
    </row>
    <row r="169" spans="1:10" s="9" customFormat="1" ht="15.75">
      <c r="A169" s="6"/>
      <c r="B169" s="7" t="s">
        <v>9</v>
      </c>
      <c r="C169" s="8">
        <v>25520.29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 s="8">
        <v>0</v>
      </c>
      <c r="J169" s="8">
        <v>0</v>
      </c>
    </row>
    <row r="170" spans="1:10" s="9" customFormat="1" ht="105" customHeight="1">
      <c r="A170" s="6" t="s">
        <v>52</v>
      </c>
      <c r="B170" s="7" t="s">
        <v>71</v>
      </c>
      <c r="C170" s="8">
        <f>C172+C173+C174</f>
        <v>0</v>
      </c>
      <c r="D170" s="8">
        <f>D172+D173+D174</f>
        <v>77928.01999999999</v>
      </c>
      <c r="E170" s="8">
        <f t="shared" ref="E170:J170" si="35">E172+E173+E174</f>
        <v>127128.01999999999</v>
      </c>
      <c r="F170" s="8">
        <f t="shared" si="35"/>
        <v>45106.490000000005</v>
      </c>
      <c r="G170" s="8">
        <f t="shared" si="35"/>
        <v>34139.050000000003</v>
      </c>
      <c r="H170" s="8">
        <f t="shared" si="35"/>
        <v>32296.05</v>
      </c>
      <c r="I170" s="8">
        <f t="shared" si="35"/>
        <v>0</v>
      </c>
      <c r="J170" s="8">
        <f t="shared" si="35"/>
        <v>0</v>
      </c>
    </row>
    <row r="171" spans="1:10" s="9" customFormat="1" ht="15.75">
      <c r="A171" s="6"/>
      <c r="B171" s="7" t="s">
        <v>6</v>
      </c>
      <c r="C171" s="8"/>
      <c r="D171" s="8"/>
      <c r="E171" s="8"/>
      <c r="F171" s="8"/>
      <c r="G171" s="8"/>
      <c r="H171" s="8"/>
      <c r="I171" s="8"/>
      <c r="J171" s="8"/>
    </row>
    <row r="172" spans="1:10" s="9" customFormat="1" ht="15.75">
      <c r="A172" s="6"/>
      <c r="B172" s="7" t="s">
        <v>7</v>
      </c>
      <c r="C172" s="8">
        <v>0</v>
      </c>
      <c r="D172" s="8">
        <v>0</v>
      </c>
      <c r="E172" s="8">
        <v>1081.52</v>
      </c>
      <c r="F172" s="8">
        <v>0</v>
      </c>
      <c r="G172" s="8">
        <v>0</v>
      </c>
      <c r="H172" s="8">
        <v>0</v>
      </c>
      <c r="I172" s="8">
        <v>0</v>
      </c>
      <c r="J172" s="8">
        <v>0</v>
      </c>
    </row>
    <row r="173" spans="1:10" s="9" customFormat="1" ht="15.75">
      <c r="A173" s="6"/>
      <c r="B173" s="7" t="s">
        <v>8</v>
      </c>
      <c r="C173" s="8">
        <v>0</v>
      </c>
      <c r="D173" s="8">
        <v>30886</v>
      </c>
      <c r="E173" s="8">
        <v>11301.88</v>
      </c>
      <c r="F173" s="8">
        <v>27498.5</v>
      </c>
      <c r="G173" s="8">
        <v>18823.3</v>
      </c>
      <c r="H173" s="8">
        <v>16828</v>
      </c>
      <c r="I173" s="8">
        <v>0</v>
      </c>
      <c r="J173" s="8">
        <v>0</v>
      </c>
    </row>
    <row r="174" spans="1:10" s="9" customFormat="1" ht="15.75">
      <c r="A174" s="6"/>
      <c r="B174" s="7" t="s">
        <v>9</v>
      </c>
      <c r="C174" s="8">
        <v>0</v>
      </c>
      <c r="D174" s="8">
        <v>47042.02</v>
      </c>
      <c r="E174" s="8">
        <v>114744.62</v>
      </c>
      <c r="F174" s="8">
        <v>17607.990000000002</v>
      </c>
      <c r="G174" s="8">
        <v>15315.75</v>
      </c>
      <c r="H174" s="8">
        <v>15468.05</v>
      </c>
      <c r="I174" s="8">
        <v>0</v>
      </c>
      <c r="J174" s="8">
        <v>0</v>
      </c>
    </row>
    <row r="175" spans="1:10" s="9" customFormat="1" ht="78.75">
      <c r="A175" s="6" t="s">
        <v>83</v>
      </c>
      <c r="B175" s="7" t="s">
        <v>95</v>
      </c>
      <c r="C175" s="8">
        <f>C177+C178+C179</f>
        <v>14896</v>
      </c>
      <c r="D175" s="8">
        <f t="shared" ref="D175:J175" si="36">D177+D178+D179</f>
        <v>0</v>
      </c>
      <c r="E175" s="8">
        <f t="shared" si="36"/>
        <v>0</v>
      </c>
      <c r="F175" s="8">
        <f t="shared" si="36"/>
        <v>0</v>
      </c>
      <c r="G175" s="8">
        <f t="shared" si="36"/>
        <v>0</v>
      </c>
      <c r="H175" s="8">
        <f t="shared" si="36"/>
        <v>0</v>
      </c>
      <c r="I175" s="8">
        <f t="shared" si="36"/>
        <v>0</v>
      </c>
      <c r="J175" s="8">
        <f t="shared" si="36"/>
        <v>0</v>
      </c>
    </row>
    <row r="176" spans="1:10" s="9" customFormat="1" ht="15.75">
      <c r="A176" s="6"/>
      <c r="B176" s="7" t="s">
        <v>6</v>
      </c>
      <c r="C176" s="8"/>
      <c r="D176" s="8"/>
      <c r="E176" s="8"/>
      <c r="F176" s="8"/>
      <c r="G176" s="8"/>
      <c r="H176" s="8"/>
      <c r="I176" s="8"/>
      <c r="J176" s="8"/>
    </row>
    <row r="177" spans="1:10" s="9" customFormat="1" ht="15.75">
      <c r="A177" s="6"/>
      <c r="B177" s="7" t="s">
        <v>7</v>
      </c>
      <c r="C177" s="8">
        <v>0</v>
      </c>
      <c r="D177" s="8">
        <v>0</v>
      </c>
      <c r="E177" s="8">
        <v>0</v>
      </c>
      <c r="F177" s="8">
        <v>0</v>
      </c>
      <c r="G177" s="8">
        <v>0</v>
      </c>
      <c r="H177" s="8">
        <v>0</v>
      </c>
      <c r="I177" s="8">
        <v>0</v>
      </c>
      <c r="J177" s="8">
        <v>0</v>
      </c>
    </row>
    <row r="178" spans="1:10" s="9" customFormat="1" ht="15.75">
      <c r="A178" s="6"/>
      <c r="B178" s="7" t="s">
        <v>8</v>
      </c>
      <c r="C178" s="8">
        <v>1318.18</v>
      </c>
      <c r="D178" s="8">
        <v>0</v>
      </c>
      <c r="E178" s="8">
        <v>0</v>
      </c>
      <c r="F178" s="8">
        <v>0</v>
      </c>
      <c r="G178" s="8">
        <v>0</v>
      </c>
      <c r="H178" s="8">
        <v>0</v>
      </c>
      <c r="I178" s="8">
        <v>0</v>
      </c>
      <c r="J178" s="8">
        <v>0</v>
      </c>
    </row>
    <row r="179" spans="1:10" s="9" customFormat="1" ht="15.75">
      <c r="A179" s="6"/>
      <c r="B179" s="7" t="s">
        <v>9</v>
      </c>
      <c r="C179" s="8">
        <v>13577.82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 s="8">
        <v>0</v>
      </c>
      <c r="J179" s="8">
        <v>0</v>
      </c>
    </row>
    <row r="180" spans="1:10" s="9" customFormat="1" ht="78.75">
      <c r="A180" s="6" t="s">
        <v>93</v>
      </c>
      <c r="B180" s="7" t="s">
        <v>72</v>
      </c>
      <c r="C180" s="8">
        <f>C182+C183+C184</f>
        <v>0</v>
      </c>
      <c r="D180" s="8">
        <f>D182+D183+D184</f>
        <v>16510.16</v>
      </c>
      <c r="E180" s="8">
        <f t="shared" ref="E180:J180" si="37">E182+E183+E184</f>
        <v>18458.09</v>
      </c>
      <c r="F180" s="8">
        <f t="shared" si="37"/>
        <v>17121.440000000002</v>
      </c>
      <c r="G180" s="8">
        <f t="shared" si="37"/>
        <v>14194.62</v>
      </c>
      <c r="H180" s="8">
        <f t="shared" si="37"/>
        <v>14199.92</v>
      </c>
      <c r="I180" s="8">
        <f t="shared" si="37"/>
        <v>0</v>
      </c>
      <c r="J180" s="8">
        <f t="shared" si="37"/>
        <v>0</v>
      </c>
    </row>
    <row r="181" spans="1:10" s="9" customFormat="1" ht="29.25" customHeight="1">
      <c r="A181" s="6"/>
      <c r="B181" s="7" t="s">
        <v>6</v>
      </c>
      <c r="C181" s="8"/>
      <c r="D181" s="8"/>
      <c r="E181" s="8"/>
      <c r="F181" s="8"/>
      <c r="G181" s="8"/>
      <c r="H181" s="8"/>
      <c r="I181" s="8"/>
      <c r="J181" s="8"/>
    </row>
    <row r="182" spans="1:10" s="9" customFormat="1" ht="15.75">
      <c r="A182" s="6"/>
      <c r="B182" s="7" t="s">
        <v>7</v>
      </c>
      <c r="C182" s="8">
        <v>0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 s="8">
        <v>0</v>
      </c>
      <c r="J182" s="8">
        <v>0</v>
      </c>
    </row>
    <row r="183" spans="1:10" s="9" customFormat="1" ht="15.75">
      <c r="A183" s="6"/>
      <c r="B183" s="7" t="s">
        <v>8</v>
      </c>
      <c r="C183" s="8">
        <v>0</v>
      </c>
      <c r="D183" s="8">
        <v>861.46</v>
      </c>
      <c r="E183" s="8">
        <v>245.7</v>
      </c>
      <c r="F183" s="8">
        <v>260.89999999999998</v>
      </c>
      <c r="G183" s="8">
        <v>526.6</v>
      </c>
      <c r="H183" s="8">
        <v>531.9</v>
      </c>
      <c r="I183" s="8">
        <v>0</v>
      </c>
      <c r="J183" s="8">
        <v>0</v>
      </c>
    </row>
    <row r="184" spans="1:10" s="9" customFormat="1" ht="15.75">
      <c r="A184" s="6"/>
      <c r="B184" s="7" t="s">
        <v>9</v>
      </c>
      <c r="C184" s="8">
        <v>0</v>
      </c>
      <c r="D184" s="8">
        <v>15648.7</v>
      </c>
      <c r="E184" s="8">
        <v>18212.39</v>
      </c>
      <c r="F184" s="8">
        <v>16860.54</v>
      </c>
      <c r="G184" s="8">
        <v>13668.02</v>
      </c>
      <c r="H184" s="8">
        <v>13668.02</v>
      </c>
      <c r="I184" s="8">
        <v>0</v>
      </c>
      <c r="J184" s="8">
        <v>0</v>
      </c>
    </row>
    <row r="185" spans="1:10" s="9" customFormat="1" ht="110.25">
      <c r="A185" s="6" t="s">
        <v>104</v>
      </c>
      <c r="B185" s="7" t="s">
        <v>88</v>
      </c>
      <c r="C185" s="8">
        <f>C187+C188+C189</f>
        <v>26724.29</v>
      </c>
      <c r="D185" s="8">
        <f t="shared" ref="D185:J185" si="38">D187+D188+D189</f>
        <v>0</v>
      </c>
      <c r="E185" s="8">
        <f t="shared" si="38"/>
        <v>0</v>
      </c>
      <c r="F185" s="8">
        <f t="shared" si="38"/>
        <v>0</v>
      </c>
      <c r="G185" s="8">
        <f t="shared" si="38"/>
        <v>0</v>
      </c>
      <c r="H185" s="8">
        <f t="shared" si="38"/>
        <v>0</v>
      </c>
      <c r="I185" s="8">
        <f t="shared" si="38"/>
        <v>0</v>
      </c>
      <c r="J185" s="8">
        <f t="shared" si="38"/>
        <v>0</v>
      </c>
    </row>
    <row r="186" spans="1:10" s="9" customFormat="1" ht="15.75">
      <c r="A186" s="6"/>
      <c r="B186" s="7" t="s">
        <v>6</v>
      </c>
      <c r="C186" s="8"/>
      <c r="D186" s="8"/>
      <c r="E186" s="8"/>
      <c r="F186" s="8"/>
      <c r="G186" s="8"/>
      <c r="H186" s="8"/>
      <c r="I186" s="8"/>
      <c r="J186" s="8"/>
    </row>
    <row r="187" spans="1:10" s="9" customFormat="1" ht="24" customHeight="1">
      <c r="A187" s="6"/>
      <c r="B187" s="7" t="s">
        <v>7</v>
      </c>
      <c r="C187" s="8">
        <v>0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</row>
    <row r="188" spans="1:10" s="9" customFormat="1" ht="15.75">
      <c r="A188" s="6"/>
      <c r="B188" s="7" t="s">
        <v>8</v>
      </c>
      <c r="C188" s="8">
        <v>24051.86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</row>
    <row r="189" spans="1:10" s="9" customFormat="1" ht="15.75">
      <c r="A189" s="6"/>
      <c r="B189" s="7" t="s">
        <v>9</v>
      </c>
      <c r="C189" s="8">
        <v>2672.43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</row>
    <row r="190" spans="1:10" s="9" customFormat="1" ht="78.75">
      <c r="A190" s="6" t="s">
        <v>96</v>
      </c>
      <c r="B190" s="7" t="s">
        <v>73</v>
      </c>
      <c r="C190" s="8">
        <f>C192+C193+C194</f>
        <v>0</v>
      </c>
      <c r="D190" s="8">
        <f>D192+D193+D194</f>
        <v>110829.46</v>
      </c>
      <c r="E190" s="8">
        <f t="shared" ref="E190:J190" si="39">E192+E193+E194</f>
        <v>0</v>
      </c>
      <c r="F190" s="8">
        <f t="shared" si="39"/>
        <v>1728.4699999999998</v>
      </c>
      <c r="G190" s="8">
        <f t="shared" si="39"/>
        <v>0</v>
      </c>
      <c r="H190" s="8">
        <f t="shared" si="39"/>
        <v>0</v>
      </c>
      <c r="I190" s="8">
        <f t="shared" si="39"/>
        <v>0</v>
      </c>
      <c r="J190" s="8">
        <f t="shared" si="39"/>
        <v>0</v>
      </c>
    </row>
    <row r="191" spans="1:10" s="9" customFormat="1" ht="15.75">
      <c r="A191" s="6"/>
      <c r="B191" s="7" t="s">
        <v>6</v>
      </c>
      <c r="C191" s="8"/>
      <c r="D191" s="8"/>
      <c r="E191" s="8"/>
      <c r="F191" s="8"/>
      <c r="G191" s="8"/>
      <c r="H191" s="8"/>
      <c r="I191" s="8"/>
      <c r="J191" s="8"/>
    </row>
    <row r="192" spans="1:10" ht="15.75">
      <c r="A192" s="6"/>
      <c r="B192" s="7" t="s">
        <v>7</v>
      </c>
      <c r="C192" s="8">
        <v>0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</row>
    <row r="193" spans="1:10" ht="15.75">
      <c r="A193" s="6"/>
      <c r="B193" s="7" t="s">
        <v>8</v>
      </c>
      <c r="C193" s="8">
        <v>0</v>
      </c>
      <c r="D193" s="8">
        <v>98638.22</v>
      </c>
      <c r="E193" s="8">
        <v>0</v>
      </c>
      <c r="F193" s="8">
        <v>1538.34</v>
      </c>
      <c r="G193" s="8">
        <v>0</v>
      </c>
      <c r="H193" s="8">
        <v>0</v>
      </c>
      <c r="I193" s="8">
        <v>0</v>
      </c>
      <c r="J193" s="8">
        <v>0</v>
      </c>
    </row>
    <row r="194" spans="1:10" ht="15.75">
      <c r="A194" s="6"/>
      <c r="B194" s="7" t="s">
        <v>9</v>
      </c>
      <c r="C194" s="8">
        <v>0</v>
      </c>
      <c r="D194" s="8">
        <v>12191.24</v>
      </c>
      <c r="E194" s="8">
        <v>0</v>
      </c>
      <c r="F194" s="8">
        <v>190.13</v>
      </c>
      <c r="G194" s="8">
        <v>0</v>
      </c>
      <c r="H194" s="8">
        <v>0</v>
      </c>
      <c r="I194" s="8">
        <v>0</v>
      </c>
      <c r="J194" s="8">
        <v>0</v>
      </c>
    </row>
    <row r="195" spans="1:10" ht="70.5" customHeight="1">
      <c r="A195" s="6" t="s">
        <v>105</v>
      </c>
      <c r="B195" s="7" t="s">
        <v>97</v>
      </c>
      <c r="C195" s="8">
        <f>C197+C198+C199</f>
        <v>7135.83</v>
      </c>
      <c r="D195" s="8">
        <f t="shared" ref="D195:J195" si="40">D197+D198+D199</f>
        <v>0</v>
      </c>
      <c r="E195" s="8">
        <f t="shared" si="40"/>
        <v>0</v>
      </c>
      <c r="F195" s="8">
        <f t="shared" si="40"/>
        <v>0</v>
      </c>
      <c r="G195" s="8">
        <f t="shared" si="40"/>
        <v>0</v>
      </c>
      <c r="H195" s="8">
        <f t="shared" si="40"/>
        <v>0</v>
      </c>
      <c r="I195" s="8">
        <f t="shared" si="40"/>
        <v>0</v>
      </c>
      <c r="J195" s="8">
        <f t="shared" si="40"/>
        <v>0</v>
      </c>
    </row>
    <row r="196" spans="1:10" ht="15.75">
      <c r="A196" s="6"/>
      <c r="B196" s="7" t="s">
        <v>6</v>
      </c>
      <c r="C196" s="8"/>
      <c r="D196" s="8"/>
      <c r="E196" s="8"/>
      <c r="F196" s="8"/>
      <c r="G196" s="8"/>
      <c r="H196" s="8"/>
      <c r="I196" s="8"/>
      <c r="J196" s="8"/>
    </row>
    <row r="197" spans="1:10" ht="15.75">
      <c r="A197" s="6"/>
      <c r="B197" s="7" t="s">
        <v>7</v>
      </c>
      <c r="C197" s="8">
        <v>0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</row>
    <row r="198" spans="1:10" ht="15.75">
      <c r="A198" s="6"/>
      <c r="B198" s="7" t="s">
        <v>8</v>
      </c>
      <c r="C198" s="8">
        <v>0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</row>
    <row r="199" spans="1:10" ht="15.75">
      <c r="A199" s="6"/>
      <c r="B199" s="7" t="s">
        <v>9</v>
      </c>
      <c r="C199" s="8">
        <v>7135.83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</row>
    <row r="200" spans="1:10" ht="78.75">
      <c r="A200" s="6" t="s">
        <v>98</v>
      </c>
      <c r="B200" s="7" t="s">
        <v>56</v>
      </c>
      <c r="C200" s="8">
        <f>C202+C203+C204</f>
        <v>0</v>
      </c>
      <c r="D200" s="8">
        <f>D202+D203+D204</f>
        <v>4762.57</v>
      </c>
      <c r="E200" s="8">
        <f t="shared" ref="E200:J200" si="41">E202+E203+E204</f>
        <v>5300.95</v>
      </c>
      <c r="F200" s="8">
        <f t="shared" si="41"/>
        <v>4769.93</v>
      </c>
      <c r="G200" s="8">
        <f t="shared" si="41"/>
        <v>4128.1499999999996</v>
      </c>
      <c r="H200" s="8">
        <f t="shared" si="41"/>
        <v>4128.1499999999996</v>
      </c>
      <c r="I200" s="8">
        <f t="shared" si="41"/>
        <v>0</v>
      </c>
      <c r="J200" s="8">
        <f t="shared" si="41"/>
        <v>0</v>
      </c>
    </row>
    <row r="201" spans="1:10" ht="15.75">
      <c r="A201" s="6"/>
      <c r="B201" s="7" t="s">
        <v>6</v>
      </c>
      <c r="C201" s="8"/>
      <c r="D201" s="8"/>
      <c r="E201" s="8"/>
      <c r="F201" s="8"/>
      <c r="G201" s="8"/>
      <c r="H201" s="8"/>
      <c r="I201" s="8"/>
      <c r="J201" s="8"/>
    </row>
    <row r="202" spans="1:10" ht="15.75">
      <c r="A202" s="6"/>
      <c r="B202" s="7" t="s">
        <v>7</v>
      </c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</row>
    <row r="203" spans="1:10" ht="15.75">
      <c r="A203" s="6"/>
      <c r="B203" s="7" t="s">
        <v>8</v>
      </c>
      <c r="C203" s="8">
        <v>0</v>
      </c>
      <c r="D203" s="8">
        <v>0</v>
      </c>
      <c r="E203" s="8">
        <v>466.8</v>
      </c>
      <c r="F203" s="8">
        <v>518.5</v>
      </c>
      <c r="G203" s="8">
        <v>518.5</v>
      </c>
      <c r="H203" s="8">
        <v>518.5</v>
      </c>
      <c r="I203" s="8">
        <v>0</v>
      </c>
      <c r="J203" s="8">
        <v>0</v>
      </c>
    </row>
    <row r="204" spans="1:10" ht="15.75">
      <c r="A204" s="6"/>
      <c r="B204" s="7" t="s">
        <v>9</v>
      </c>
      <c r="C204" s="8">
        <v>0</v>
      </c>
      <c r="D204" s="8">
        <v>4762.57</v>
      </c>
      <c r="E204" s="8">
        <v>4834.1499999999996</v>
      </c>
      <c r="F204" s="8">
        <v>4251.43</v>
      </c>
      <c r="G204" s="8">
        <v>3609.65</v>
      </c>
      <c r="H204" s="8">
        <v>3609.65</v>
      </c>
      <c r="I204" s="8">
        <v>0</v>
      </c>
      <c r="J204" s="8">
        <v>0</v>
      </c>
    </row>
    <row r="205" spans="1:10" ht="86.25" customHeight="1">
      <c r="A205" s="6" t="s">
        <v>106</v>
      </c>
      <c r="B205" s="7" t="s">
        <v>74</v>
      </c>
      <c r="C205" s="8">
        <f>C207+C208+C209</f>
        <v>0</v>
      </c>
      <c r="D205" s="8">
        <f>D207+D208+D209</f>
        <v>0</v>
      </c>
      <c r="E205" s="8">
        <f t="shared" ref="E205:J205" si="42">E207+E208+E209</f>
        <v>0</v>
      </c>
      <c r="F205" s="8">
        <f t="shared" si="42"/>
        <v>0</v>
      </c>
      <c r="G205" s="8">
        <f t="shared" si="42"/>
        <v>0</v>
      </c>
      <c r="H205" s="8">
        <f t="shared" si="42"/>
        <v>0</v>
      </c>
      <c r="I205" s="8">
        <f t="shared" si="42"/>
        <v>0</v>
      </c>
      <c r="J205" s="8">
        <f t="shared" si="42"/>
        <v>0</v>
      </c>
    </row>
    <row r="206" spans="1:10" ht="15.75">
      <c r="A206" s="6"/>
      <c r="B206" s="7" t="s">
        <v>6</v>
      </c>
      <c r="C206" s="8"/>
      <c r="D206" s="8"/>
      <c r="E206" s="8"/>
      <c r="F206" s="8"/>
      <c r="G206" s="8"/>
      <c r="H206" s="8"/>
      <c r="I206" s="8"/>
      <c r="J206" s="8"/>
    </row>
    <row r="207" spans="1:10" ht="15.75">
      <c r="A207" s="6"/>
      <c r="B207" s="7" t="s">
        <v>7</v>
      </c>
      <c r="C207" s="8">
        <v>0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</row>
    <row r="208" spans="1:10" ht="15.75">
      <c r="A208" s="6"/>
      <c r="B208" s="7" t="s">
        <v>8</v>
      </c>
      <c r="C208" s="8">
        <v>0</v>
      </c>
      <c r="D208" s="8">
        <v>0</v>
      </c>
      <c r="E208" s="8">
        <v>0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</row>
    <row r="209" spans="1:10" ht="15.75">
      <c r="A209" s="6"/>
      <c r="B209" s="7" t="s">
        <v>9</v>
      </c>
      <c r="C209" s="8">
        <v>0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</row>
    <row r="210" spans="1:10" ht="47.25">
      <c r="A210" s="6" t="s">
        <v>100</v>
      </c>
      <c r="B210" s="7" t="s">
        <v>99</v>
      </c>
      <c r="C210" s="8">
        <f>C212+C213+C214</f>
        <v>8747.83</v>
      </c>
      <c r="D210" s="8">
        <f t="shared" ref="D210:J210" si="43">D212+D213+D214</f>
        <v>0</v>
      </c>
      <c r="E210" s="8">
        <f t="shared" si="43"/>
        <v>0</v>
      </c>
      <c r="F210" s="8">
        <f t="shared" si="43"/>
        <v>0</v>
      </c>
      <c r="G210" s="8">
        <f t="shared" si="43"/>
        <v>0</v>
      </c>
      <c r="H210" s="8">
        <f t="shared" si="43"/>
        <v>0</v>
      </c>
      <c r="I210" s="8">
        <f t="shared" si="43"/>
        <v>0</v>
      </c>
      <c r="J210" s="8">
        <f t="shared" si="43"/>
        <v>0</v>
      </c>
    </row>
    <row r="211" spans="1:10" ht="15.75">
      <c r="A211" s="6"/>
      <c r="B211" s="7" t="s">
        <v>6</v>
      </c>
      <c r="C211" s="8"/>
      <c r="D211" s="8"/>
      <c r="E211" s="8"/>
      <c r="F211" s="8"/>
      <c r="G211" s="8"/>
      <c r="H211" s="8"/>
      <c r="I211" s="8"/>
      <c r="J211" s="8"/>
    </row>
    <row r="212" spans="1:10" ht="15.75">
      <c r="A212" s="6"/>
      <c r="B212" s="7" t="s">
        <v>7</v>
      </c>
      <c r="C212" s="8">
        <v>0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</row>
    <row r="213" spans="1:10" ht="15.75">
      <c r="A213" s="6"/>
      <c r="B213" s="7" t="s">
        <v>8</v>
      </c>
      <c r="C213" s="8">
        <v>0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</row>
    <row r="214" spans="1:10" ht="15.75">
      <c r="A214" s="6"/>
      <c r="B214" s="7" t="s">
        <v>9</v>
      </c>
      <c r="C214" s="8">
        <v>8747.83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</row>
    <row r="215" spans="1:10" ht="57" customHeight="1">
      <c r="A215" s="6" t="s">
        <v>107</v>
      </c>
      <c r="B215" s="7" t="s">
        <v>55</v>
      </c>
      <c r="C215" s="8">
        <f>C217+C218+C219</f>
        <v>0</v>
      </c>
      <c r="D215" s="8">
        <f>D217+D218+D219</f>
        <v>10263.280000000001</v>
      </c>
      <c r="E215" s="8">
        <f t="shared" ref="E215:J215" si="44">E217+E218+E219</f>
        <v>11949.67</v>
      </c>
      <c r="F215" s="8">
        <f t="shared" si="44"/>
        <v>9499.4699999999993</v>
      </c>
      <c r="G215" s="8">
        <f t="shared" si="44"/>
        <v>9002.4</v>
      </c>
      <c r="H215" s="8">
        <f t="shared" si="44"/>
        <v>9002.4</v>
      </c>
      <c r="I215" s="8">
        <f t="shared" si="44"/>
        <v>0</v>
      </c>
      <c r="J215" s="8">
        <f t="shared" si="44"/>
        <v>0</v>
      </c>
    </row>
    <row r="216" spans="1:10" ht="15.75">
      <c r="A216" s="6"/>
      <c r="B216" s="7" t="s">
        <v>6</v>
      </c>
      <c r="C216" s="8"/>
      <c r="D216" s="8"/>
      <c r="E216" s="8"/>
      <c r="F216" s="8"/>
      <c r="G216" s="8"/>
      <c r="H216" s="8"/>
      <c r="I216" s="8"/>
      <c r="J216" s="8"/>
    </row>
    <row r="217" spans="1:10" ht="15.75">
      <c r="A217" s="6"/>
      <c r="B217" s="7" t="s">
        <v>7</v>
      </c>
      <c r="C217" s="8">
        <v>0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</row>
    <row r="218" spans="1:10" ht="15.75">
      <c r="A218" s="6"/>
      <c r="B218" s="7" t="s">
        <v>8</v>
      </c>
      <c r="C218" s="8">
        <v>0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8">
        <v>0</v>
      </c>
      <c r="J218" s="8">
        <v>0</v>
      </c>
    </row>
    <row r="219" spans="1:10" ht="15.75">
      <c r="A219" s="6"/>
      <c r="B219" s="7" t="s">
        <v>9</v>
      </c>
      <c r="C219" s="8">
        <v>0</v>
      </c>
      <c r="D219" s="8">
        <v>10263.280000000001</v>
      </c>
      <c r="E219" s="8">
        <v>11949.67</v>
      </c>
      <c r="F219" s="8">
        <v>9499.4699999999993</v>
      </c>
      <c r="G219" s="8">
        <v>9002.4</v>
      </c>
      <c r="H219" s="8">
        <v>9002.4</v>
      </c>
      <c r="I219" s="8">
        <v>0</v>
      </c>
      <c r="J219" s="8">
        <v>0</v>
      </c>
    </row>
    <row r="220" spans="1:10" ht="47.25">
      <c r="A220" s="6" t="s">
        <v>102</v>
      </c>
      <c r="B220" s="7" t="s">
        <v>101</v>
      </c>
      <c r="C220" s="8">
        <f>C222+C223+C224</f>
        <v>524529.66999999993</v>
      </c>
      <c r="D220" s="8">
        <f t="shared" ref="D220:J220" si="45">D222+D223+D224</f>
        <v>0</v>
      </c>
      <c r="E220" s="8">
        <f t="shared" si="45"/>
        <v>0</v>
      </c>
      <c r="F220" s="8">
        <f t="shared" si="45"/>
        <v>0</v>
      </c>
      <c r="G220" s="8">
        <f t="shared" si="45"/>
        <v>0</v>
      </c>
      <c r="H220" s="8">
        <f t="shared" si="45"/>
        <v>0</v>
      </c>
      <c r="I220" s="8">
        <f t="shared" si="45"/>
        <v>0</v>
      </c>
      <c r="J220" s="8">
        <f t="shared" si="45"/>
        <v>0</v>
      </c>
    </row>
    <row r="221" spans="1:10" ht="15.75">
      <c r="A221" s="6"/>
      <c r="B221" s="7" t="s">
        <v>6</v>
      </c>
      <c r="C221" s="8"/>
      <c r="D221" s="8"/>
      <c r="E221" s="8"/>
      <c r="F221" s="8"/>
      <c r="G221" s="8"/>
      <c r="H221" s="8"/>
      <c r="I221" s="8"/>
      <c r="J221" s="8"/>
    </row>
    <row r="222" spans="1:10" ht="15.75">
      <c r="A222" s="6"/>
      <c r="B222" s="7" t="s">
        <v>7</v>
      </c>
      <c r="C222" s="8">
        <v>0</v>
      </c>
      <c r="D222" s="8">
        <v>0</v>
      </c>
      <c r="E222" s="8">
        <v>0</v>
      </c>
      <c r="F222" s="8">
        <v>0</v>
      </c>
      <c r="G222" s="8">
        <v>0</v>
      </c>
      <c r="H222" s="8">
        <v>0</v>
      </c>
      <c r="I222" s="8">
        <v>0</v>
      </c>
      <c r="J222" s="8">
        <v>0</v>
      </c>
    </row>
    <row r="223" spans="1:10" ht="15.75">
      <c r="A223" s="6"/>
      <c r="B223" s="7" t="s">
        <v>8</v>
      </c>
      <c r="C223" s="8">
        <v>414267.11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</row>
    <row r="224" spans="1:10" ht="15.75">
      <c r="A224" s="6"/>
      <c r="B224" s="7" t="s">
        <v>9</v>
      </c>
      <c r="C224" s="8">
        <v>110262.56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 s="8">
        <v>0</v>
      </c>
      <c r="J224" s="8">
        <v>0</v>
      </c>
    </row>
    <row r="225" spans="1:10" ht="47.25">
      <c r="A225" s="6" t="s">
        <v>108</v>
      </c>
      <c r="B225" s="7" t="s">
        <v>75</v>
      </c>
      <c r="C225" s="8">
        <f>C227+C228+C229</f>
        <v>0</v>
      </c>
      <c r="D225" s="8">
        <f>D227+D228+D229</f>
        <v>541936.30000000005</v>
      </c>
      <c r="E225" s="8">
        <f t="shared" ref="E225:J225" si="46">E227+E228+E229</f>
        <v>541390.5</v>
      </c>
      <c r="F225" s="8">
        <f t="shared" si="46"/>
        <v>554919.27</v>
      </c>
      <c r="G225" s="8">
        <f t="shared" si="46"/>
        <v>530819.43999999994</v>
      </c>
      <c r="H225" s="8">
        <f t="shared" si="46"/>
        <v>528363.43999999994</v>
      </c>
      <c r="I225" s="8">
        <f t="shared" si="46"/>
        <v>0</v>
      </c>
      <c r="J225" s="8">
        <f t="shared" si="46"/>
        <v>0</v>
      </c>
    </row>
    <row r="226" spans="1:10" ht="15.75">
      <c r="A226" s="6"/>
      <c r="B226" s="7" t="s">
        <v>6</v>
      </c>
      <c r="C226" s="8"/>
      <c r="D226" s="8"/>
      <c r="E226" s="8"/>
      <c r="F226" s="8"/>
      <c r="G226" s="8"/>
      <c r="H226" s="8"/>
      <c r="I226" s="8"/>
      <c r="J226" s="8"/>
    </row>
    <row r="227" spans="1:10" ht="15.75">
      <c r="A227" s="6"/>
      <c r="B227" s="7" t="s">
        <v>7</v>
      </c>
      <c r="C227" s="8">
        <v>0</v>
      </c>
      <c r="D227" s="8">
        <v>0</v>
      </c>
      <c r="E227" s="8">
        <v>0</v>
      </c>
      <c r="F227" s="8">
        <v>0</v>
      </c>
      <c r="G227" s="8">
        <v>0</v>
      </c>
      <c r="H227" s="8">
        <v>0</v>
      </c>
      <c r="I227" s="8">
        <v>0</v>
      </c>
      <c r="J227" s="8">
        <v>0</v>
      </c>
    </row>
    <row r="228" spans="1:10" ht="15.75">
      <c r="A228" s="6"/>
      <c r="B228" s="7" t="s">
        <v>8</v>
      </c>
      <c r="C228" s="8">
        <v>0</v>
      </c>
      <c r="D228" s="8">
        <v>430866.46</v>
      </c>
      <c r="E228" s="8">
        <v>431416.7</v>
      </c>
      <c r="F228" s="8">
        <v>461860.3</v>
      </c>
      <c r="G228" s="8">
        <v>442648</v>
      </c>
      <c r="H228" s="8">
        <v>440192</v>
      </c>
      <c r="I228" s="8">
        <v>0</v>
      </c>
      <c r="J228" s="8">
        <v>0</v>
      </c>
    </row>
    <row r="229" spans="1:10" ht="15.75">
      <c r="A229" s="6"/>
      <c r="B229" s="7" t="s">
        <v>9</v>
      </c>
      <c r="C229" s="8">
        <v>0</v>
      </c>
      <c r="D229" s="8">
        <v>111069.84</v>
      </c>
      <c r="E229" s="8">
        <v>109973.8</v>
      </c>
      <c r="F229" s="8">
        <v>93058.97</v>
      </c>
      <c r="G229" s="8">
        <v>88171.44</v>
      </c>
      <c r="H229" s="8">
        <v>88171.44</v>
      </c>
      <c r="I229" s="8">
        <v>0</v>
      </c>
      <c r="J229" s="8">
        <v>0</v>
      </c>
    </row>
    <row r="230" spans="1:10" ht="94.5">
      <c r="A230" s="6" t="s">
        <v>109</v>
      </c>
      <c r="B230" s="7" t="s">
        <v>76</v>
      </c>
      <c r="C230" s="8">
        <f>C232+C233+C234</f>
        <v>0</v>
      </c>
      <c r="D230" s="8">
        <f>D232+D233+D234</f>
        <v>0</v>
      </c>
      <c r="E230" s="8">
        <f t="shared" ref="E230:J230" si="47">E232+E233+E234</f>
        <v>0</v>
      </c>
      <c r="F230" s="8">
        <f t="shared" si="47"/>
        <v>16307.4</v>
      </c>
      <c r="G230" s="8">
        <f t="shared" si="47"/>
        <v>0</v>
      </c>
      <c r="H230" s="8">
        <f t="shared" si="47"/>
        <v>0</v>
      </c>
      <c r="I230" s="8">
        <f t="shared" si="47"/>
        <v>0</v>
      </c>
      <c r="J230" s="8">
        <f t="shared" si="47"/>
        <v>0</v>
      </c>
    </row>
    <row r="231" spans="1:10" ht="15.75">
      <c r="A231" s="6"/>
      <c r="B231" s="7" t="s">
        <v>6</v>
      </c>
      <c r="C231" s="8"/>
      <c r="D231" s="8"/>
      <c r="E231" s="8"/>
      <c r="F231" s="8"/>
      <c r="G231" s="8"/>
      <c r="H231" s="8"/>
      <c r="I231" s="8"/>
      <c r="J231" s="8"/>
    </row>
    <row r="232" spans="1:10" ht="15.75">
      <c r="A232" s="6"/>
      <c r="B232" s="7" t="s">
        <v>7</v>
      </c>
      <c r="C232" s="8">
        <v>0</v>
      </c>
      <c r="D232" s="8">
        <v>0</v>
      </c>
      <c r="E232" s="8">
        <v>0</v>
      </c>
      <c r="F232" s="8">
        <v>2853.8</v>
      </c>
      <c r="G232" s="8">
        <v>0</v>
      </c>
      <c r="H232" s="8">
        <v>0</v>
      </c>
      <c r="I232" s="8">
        <v>0</v>
      </c>
      <c r="J232" s="8">
        <v>0</v>
      </c>
    </row>
    <row r="233" spans="1:10" ht="15.75">
      <c r="A233" s="6"/>
      <c r="B233" s="7" t="s">
        <v>8</v>
      </c>
      <c r="C233" s="8">
        <v>0</v>
      </c>
      <c r="D233" s="8">
        <v>0</v>
      </c>
      <c r="E233" s="8">
        <v>0</v>
      </c>
      <c r="F233" s="8">
        <f>8153.7-F232</f>
        <v>5299.9</v>
      </c>
      <c r="G233" s="8">
        <v>0</v>
      </c>
      <c r="H233" s="8">
        <v>0</v>
      </c>
      <c r="I233" s="8">
        <v>0</v>
      </c>
      <c r="J233" s="8">
        <v>0</v>
      </c>
    </row>
    <row r="234" spans="1:10" ht="15.75">
      <c r="A234" s="6"/>
      <c r="B234" s="7" t="s">
        <v>9</v>
      </c>
      <c r="C234" s="8">
        <v>0</v>
      </c>
      <c r="D234" s="8">
        <v>0</v>
      </c>
      <c r="E234" s="8">
        <v>0</v>
      </c>
      <c r="F234" s="8">
        <v>8153.7</v>
      </c>
      <c r="G234" s="8">
        <v>0</v>
      </c>
      <c r="H234" s="8">
        <v>0</v>
      </c>
      <c r="I234" s="8">
        <v>0</v>
      </c>
      <c r="J234" s="8">
        <v>0</v>
      </c>
    </row>
    <row r="235" spans="1:10" ht="78.75">
      <c r="A235" s="6" t="s">
        <v>110</v>
      </c>
      <c r="B235" s="7" t="s">
        <v>103</v>
      </c>
      <c r="C235" s="8">
        <f>C237+C238+C239</f>
        <v>2003.788</v>
      </c>
      <c r="D235" s="8">
        <f t="shared" ref="D235:J235" si="48">D237+D238+D239</f>
        <v>0</v>
      </c>
      <c r="E235" s="8">
        <f t="shared" si="48"/>
        <v>0</v>
      </c>
      <c r="F235" s="8">
        <f t="shared" si="48"/>
        <v>0</v>
      </c>
      <c r="G235" s="8">
        <f t="shared" si="48"/>
        <v>0</v>
      </c>
      <c r="H235" s="8">
        <f t="shared" si="48"/>
        <v>0</v>
      </c>
      <c r="I235" s="8">
        <f t="shared" si="48"/>
        <v>0</v>
      </c>
      <c r="J235" s="8">
        <f t="shared" si="48"/>
        <v>0</v>
      </c>
    </row>
    <row r="236" spans="1:10" ht="15.75">
      <c r="A236" s="6"/>
      <c r="B236" s="7" t="s">
        <v>6</v>
      </c>
      <c r="C236" s="8"/>
      <c r="D236" s="8"/>
      <c r="E236" s="8"/>
      <c r="F236" s="8"/>
      <c r="G236" s="8"/>
      <c r="H236" s="8"/>
      <c r="I236" s="8"/>
      <c r="J236" s="8"/>
    </row>
    <row r="237" spans="1:10" ht="15.75">
      <c r="A237" s="6"/>
      <c r="B237" s="7" t="s">
        <v>7</v>
      </c>
      <c r="C237" s="8">
        <v>0</v>
      </c>
      <c r="D237" s="8">
        <v>0</v>
      </c>
      <c r="E237" s="8">
        <v>0</v>
      </c>
      <c r="F237" s="8">
        <v>0</v>
      </c>
      <c r="G237" s="8">
        <v>0</v>
      </c>
      <c r="H237" s="8">
        <v>0</v>
      </c>
      <c r="I237" s="8">
        <v>0</v>
      </c>
      <c r="J237" s="8">
        <v>0</v>
      </c>
    </row>
    <row r="238" spans="1:10" ht="15.75">
      <c r="A238" s="6"/>
      <c r="B238" s="7" t="s">
        <v>8</v>
      </c>
      <c r="C238" s="8">
        <v>1903.6089999999999</v>
      </c>
      <c r="D238" s="8">
        <v>0</v>
      </c>
      <c r="E238" s="8">
        <v>0</v>
      </c>
      <c r="F238" s="8">
        <v>0</v>
      </c>
      <c r="G238" s="8">
        <v>0</v>
      </c>
      <c r="H238" s="8">
        <v>0</v>
      </c>
      <c r="I238" s="8">
        <v>0</v>
      </c>
      <c r="J238" s="8">
        <v>0</v>
      </c>
    </row>
    <row r="239" spans="1:10" ht="15.75">
      <c r="A239" s="6"/>
      <c r="B239" s="7" t="s">
        <v>9</v>
      </c>
      <c r="C239" s="8">
        <v>100.179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0</v>
      </c>
    </row>
    <row r="240" spans="1:10" ht="78.75">
      <c r="A240" s="6" t="s">
        <v>111</v>
      </c>
      <c r="B240" s="7" t="s">
        <v>77</v>
      </c>
      <c r="C240" s="8">
        <f>C242+C243+C244</f>
        <v>0</v>
      </c>
      <c r="D240" s="8">
        <f>D242+D243+D244</f>
        <v>1888.3600000000001</v>
      </c>
      <c r="E240" s="8">
        <f t="shared" ref="E240:J240" si="49">E242+E243+E244</f>
        <v>3049.04</v>
      </c>
      <c r="F240" s="8">
        <f t="shared" si="49"/>
        <v>114.85</v>
      </c>
      <c r="G240" s="8">
        <f t="shared" si="49"/>
        <v>114.85</v>
      </c>
      <c r="H240" s="8">
        <f t="shared" si="49"/>
        <v>114.85</v>
      </c>
      <c r="I240" s="8">
        <f t="shared" si="49"/>
        <v>0</v>
      </c>
      <c r="J240" s="8">
        <f t="shared" si="49"/>
        <v>0</v>
      </c>
    </row>
    <row r="241" spans="1:10" ht="15.75">
      <c r="A241" s="6"/>
      <c r="B241" s="7" t="s">
        <v>6</v>
      </c>
      <c r="C241" s="8"/>
      <c r="D241" s="8"/>
      <c r="E241" s="8"/>
      <c r="F241" s="8"/>
      <c r="G241" s="8"/>
      <c r="H241" s="8"/>
      <c r="I241" s="8"/>
      <c r="J241" s="8"/>
    </row>
    <row r="242" spans="1:10" ht="15.75">
      <c r="A242" s="6"/>
      <c r="B242" s="7" t="s">
        <v>7</v>
      </c>
      <c r="C242" s="8">
        <v>0</v>
      </c>
      <c r="D242" s="8">
        <v>0</v>
      </c>
      <c r="E242" s="8">
        <v>0</v>
      </c>
      <c r="F242" s="8">
        <v>0</v>
      </c>
      <c r="G242" s="8">
        <v>0</v>
      </c>
      <c r="H242" s="8">
        <v>0</v>
      </c>
      <c r="I242" s="8">
        <v>0</v>
      </c>
      <c r="J242" s="8">
        <v>0</v>
      </c>
    </row>
    <row r="243" spans="1:10" ht="15.75">
      <c r="A243" s="6"/>
      <c r="B243" s="7" t="s">
        <v>8</v>
      </c>
      <c r="C243" s="8">
        <v>0</v>
      </c>
      <c r="D243" s="8">
        <v>1793.94</v>
      </c>
      <c r="E243" s="8">
        <v>2896.59</v>
      </c>
      <c r="F243" s="8">
        <v>0</v>
      </c>
      <c r="G243" s="8">
        <v>0</v>
      </c>
      <c r="H243" s="8">
        <v>0</v>
      </c>
      <c r="I243" s="8">
        <v>0</v>
      </c>
      <c r="J243" s="8">
        <v>0</v>
      </c>
    </row>
    <row r="244" spans="1:10" ht="15.75">
      <c r="A244" s="6"/>
      <c r="B244" s="7" t="s">
        <v>9</v>
      </c>
      <c r="C244" s="8">
        <v>0</v>
      </c>
      <c r="D244" s="8">
        <v>94.42</v>
      </c>
      <c r="E244" s="8">
        <v>152.44999999999999</v>
      </c>
      <c r="F244" s="8">
        <v>114.85</v>
      </c>
      <c r="G244" s="8">
        <v>114.85</v>
      </c>
      <c r="H244" s="8">
        <v>114.85</v>
      </c>
      <c r="I244" s="8">
        <v>0</v>
      </c>
      <c r="J244" s="8">
        <v>0</v>
      </c>
    </row>
    <row r="245" spans="1:10" ht="141.75">
      <c r="A245" s="6" t="s">
        <v>112</v>
      </c>
      <c r="B245" s="7" t="s">
        <v>57</v>
      </c>
      <c r="C245" s="8">
        <f>C247+C248+C249</f>
        <v>0</v>
      </c>
      <c r="D245" s="8">
        <f>D247+D248+D249</f>
        <v>0</v>
      </c>
      <c r="E245" s="8">
        <f t="shared" ref="E245:J245" si="50">E247+E248+E249</f>
        <v>0</v>
      </c>
      <c r="F245" s="8">
        <f t="shared" si="50"/>
        <v>0</v>
      </c>
      <c r="G245" s="8">
        <f t="shared" si="50"/>
        <v>0</v>
      </c>
      <c r="H245" s="8">
        <f t="shared" si="50"/>
        <v>0</v>
      </c>
      <c r="I245" s="8">
        <f t="shared" si="50"/>
        <v>0</v>
      </c>
      <c r="J245" s="8">
        <f t="shared" si="50"/>
        <v>0</v>
      </c>
    </row>
    <row r="246" spans="1:10" ht="15.75">
      <c r="A246" s="6"/>
      <c r="B246" s="7" t="s">
        <v>6</v>
      </c>
      <c r="C246" s="8"/>
      <c r="D246" s="8"/>
      <c r="E246" s="8"/>
      <c r="F246" s="8"/>
      <c r="G246" s="8"/>
      <c r="H246" s="8"/>
      <c r="I246" s="8"/>
      <c r="J246" s="8"/>
    </row>
    <row r="247" spans="1:10" ht="15.75">
      <c r="A247" s="6"/>
      <c r="B247" s="7" t="s">
        <v>7</v>
      </c>
      <c r="C247" s="8">
        <v>0</v>
      </c>
      <c r="D247" s="8">
        <v>0</v>
      </c>
      <c r="E247" s="8">
        <v>0</v>
      </c>
      <c r="F247" s="8">
        <v>0</v>
      </c>
      <c r="G247" s="8">
        <v>0</v>
      </c>
      <c r="H247" s="8">
        <v>0</v>
      </c>
      <c r="I247" s="8">
        <v>0</v>
      </c>
      <c r="J247" s="8">
        <v>0</v>
      </c>
    </row>
    <row r="248" spans="1:10" ht="15.75">
      <c r="A248" s="6"/>
      <c r="B248" s="7" t="s">
        <v>8</v>
      </c>
      <c r="C248" s="8">
        <v>0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 s="8">
        <v>0</v>
      </c>
      <c r="J248" s="8">
        <v>0</v>
      </c>
    </row>
    <row r="249" spans="1:10" ht="15.75">
      <c r="A249" s="6"/>
      <c r="B249" s="7" t="s">
        <v>9</v>
      </c>
      <c r="C249" s="8">
        <v>0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8">
        <v>0</v>
      </c>
      <c r="J249" s="8">
        <v>0</v>
      </c>
    </row>
    <row r="250" spans="1:10" ht="141.75">
      <c r="A250" s="6" t="s">
        <v>113</v>
      </c>
      <c r="B250" s="7" t="s">
        <v>78</v>
      </c>
      <c r="C250" s="8">
        <f>C252+C253+C254</f>
        <v>0</v>
      </c>
      <c r="D250" s="8">
        <f>D252+D253+D254</f>
        <v>0</v>
      </c>
      <c r="E250" s="8">
        <f t="shared" ref="E250:J250" si="51">E252+E253+E254</f>
        <v>0</v>
      </c>
      <c r="F250" s="8">
        <f t="shared" si="51"/>
        <v>0</v>
      </c>
      <c r="G250" s="8">
        <f t="shared" si="51"/>
        <v>0</v>
      </c>
      <c r="H250" s="8">
        <f t="shared" si="51"/>
        <v>0</v>
      </c>
      <c r="I250" s="8">
        <f t="shared" si="51"/>
        <v>0</v>
      </c>
      <c r="J250" s="8">
        <f t="shared" si="51"/>
        <v>0</v>
      </c>
    </row>
    <row r="251" spans="1:10" ht="15.75">
      <c r="A251" s="6"/>
      <c r="B251" s="7" t="s">
        <v>6</v>
      </c>
      <c r="C251" s="8"/>
      <c r="D251" s="8"/>
      <c r="E251" s="8"/>
      <c r="F251" s="8"/>
      <c r="G251" s="8"/>
      <c r="H251" s="8"/>
      <c r="I251" s="8"/>
      <c r="J251" s="8"/>
    </row>
    <row r="252" spans="1:10" ht="15.75">
      <c r="A252" s="6"/>
      <c r="B252" s="7" t="s">
        <v>7</v>
      </c>
      <c r="C252" s="8">
        <v>0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 s="8">
        <v>0</v>
      </c>
      <c r="J252" s="8">
        <v>0</v>
      </c>
    </row>
    <row r="253" spans="1:10" ht="15.75">
      <c r="A253" s="6"/>
      <c r="B253" s="7" t="s">
        <v>8</v>
      </c>
      <c r="C253" s="8">
        <v>0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</row>
    <row r="254" spans="1:10" ht="15.75">
      <c r="A254" s="6"/>
      <c r="B254" s="7" t="s">
        <v>9</v>
      </c>
      <c r="C254" s="8">
        <v>0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</row>
    <row r="255" spans="1:10" ht="78.75">
      <c r="A255" s="6" t="s">
        <v>115</v>
      </c>
      <c r="B255" s="7" t="s">
        <v>79</v>
      </c>
      <c r="C255" s="8">
        <f>C257+C258+C259</f>
        <v>0</v>
      </c>
      <c r="D255" s="8">
        <f>D257+D258+D259</f>
        <v>0</v>
      </c>
      <c r="E255" s="8">
        <f t="shared" ref="E255:J255" si="52">E257+E258+E259</f>
        <v>0</v>
      </c>
      <c r="F255" s="8">
        <f t="shared" si="52"/>
        <v>0</v>
      </c>
      <c r="G255" s="8">
        <f t="shared" si="52"/>
        <v>0</v>
      </c>
      <c r="H255" s="8">
        <f t="shared" si="52"/>
        <v>0</v>
      </c>
      <c r="I255" s="8">
        <f t="shared" si="52"/>
        <v>0</v>
      </c>
      <c r="J255" s="8">
        <f t="shared" si="52"/>
        <v>0</v>
      </c>
    </row>
    <row r="256" spans="1:10" ht="15.75">
      <c r="A256" s="6"/>
      <c r="B256" s="7" t="s">
        <v>6</v>
      </c>
      <c r="C256" s="8"/>
      <c r="D256" s="8"/>
      <c r="E256" s="8"/>
      <c r="F256" s="8"/>
      <c r="G256" s="8"/>
      <c r="H256" s="8"/>
      <c r="I256" s="8"/>
      <c r="J256" s="8"/>
    </row>
    <row r="257" spans="1:10" ht="15.75">
      <c r="A257" s="6"/>
      <c r="B257" s="7" t="s">
        <v>7</v>
      </c>
      <c r="C257" s="8">
        <v>0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</row>
    <row r="258" spans="1:10" ht="15.75">
      <c r="A258" s="6"/>
      <c r="B258" s="7" t="s">
        <v>8</v>
      </c>
      <c r="C258" s="8">
        <v>0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8">
        <v>0</v>
      </c>
    </row>
    <row r="259" spans="1:10" ht="15.75">
      <c r="A259" s="6"/>
      <c r="B259" s="7" t="s">
        <v>9</v>
      </c>
      <c r="C259" s="8">
        <v>0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0</v>
      </c>
    </row>
    <row r="260" spans="1:10" ht="15.75">
      <c r="A260" s="6"/>
      <c r="B260" s="14"/>
      <c r="C260" s="15"/>
      <c r="D260" s="15"/>
      <c r="E260" s="15"/>
      <c r="F260" s="15"/>
      <c r="G260" s="15"/>
      <c r="H260" s="15"/>
      <c r="I260" s="15"/>
      <c r="J260" s="16"/>
    </row>
    <row r="261" spans="1:10" ht="31.5">
      <c r="A261" s="6">
        <v>2</v>
      </c>
      <c r="B261" s="7" t="s">
        <v>12</v>
      </c>
      <c r="C261" s="8">
        <f t="shared" ref="C261" si="53">C263+C264+C265</f>
        <v>308037.55</v>
      </c>
      <c r="D261" s="8">
        <f t="shared" ref="D261:J261" si="54">D263+D264+D265</f>
        <v>281587.21999999997</v>
      </c>
      <c r="E261" s="8">
        <f t="shared" si="54"/>
        <v>296300.46999999997</v>
      </c>
      <c r="F261" s="8">
        <f t="shared" si="54"/>
        <v>271787.99</v>
      </c>
      <c r="G261" s="8">
        <f t="shared" si="54"/>
        <v>264021.45999999996</v>
      </c>
      <c r="H261" s="8">
        <f t="shared" si="54"/>
        <v>307254.14</v>
      </c>
      <c r="I261" s="8">
        <f t="shared" si="54"/>
        <v>544944.1</v>
      </c>
      <c r="J261" s="8">
        <f t="shared" si="54"/>
        <v>544944.1</v>
      </c>
    </row>
    <row r="262" spans="1:10" ht="15.75">
      <c r="A262" s="6"/>
      <c r="B262" s="7" t="s">
        <v>6</v>
      </c>
      <c r="C262" s="8"/>
      <c r="D262" s="8"/>
      <c r="E262" s="8"/>
      <c r="F262" s="8"/>
      <c r="G262" s="8"/>
      <c r="H262" s="8"/>
      <c r="I262" s="8"/>
      <c r="J262" s="8"/>
    </row>
    <row r="263" spans="1:10" ht="15.75">
      <c r="A263" s="6"/>
      <c r="B263" s="7" t="s">
        <v>7</v>
      </c>
      <c r="C263" s="8">
        <v>6726.52</v>
      </c>
      <c r="D263" s="8">
        <v>4330.7700000000004</v>
      </c>
      <c r="E263" s="8">
        <v>3811.2</v>
      </c>
      <c r="F263" s="8">
        <v>4749.6000000000004</v>
      </c>
      <c r="G263" s="8">
        <v>4821.8</v>
      </c>
      <c r="H263" s="8">
        <v>4629.7</v>
      </c>
      <c r="I263" s="8">
        <v>0</v>
      </c>
      <c r="J263" s="8">
        <v>0</v>
      </c>
    </row>
    <row r="264" spans="1:10" ht="15.75">
      <c r="A264" s="6"/>
      <c r="B264" s="7" t="s">
        <v>8</v>
      </c>
      <c r="C264" s="8">
        <v>51671.9</v>
      </c>
      <c r="D264" s="8">
        <v>35367.360000000001</v>
      </c>
      <c r="E264" s="8">
        <v>41215.06</v>
      </c>
      <c r="F264" s="8">
        <f>45069.5-F263</f>
        <v>40319.9</v>
      </c>
      <c r="G264" s="8">
        <v>49383.499999999985</v>
      </c>
      <c r="H264" s="8">
        <v>52119.800000000061</v>
      </c>
      <c r="I264" s="8">
        <v>0</v>
      </c>
      <c r="J264" s="8">
        <v>0</v>
      </c>
    </row>
    <row r="265" spans="1:10" ht="15.75">
      <c r="A265" s="6"/>
      <c r="B265" s="7" t="s">
        <v>9</v>
      </c>
      <c r="C265" s="8">
        <v>249639.13</v>
      </c>
      <c r="D265" s="8">
        <v>241889.09</v>
      </c>
      <c r="E265" s="8">
        <v>251274.21</v>
      </c>
      <c r="F265" s="8">
        <f>226402.93+315.56</f>
        <v>226718.49</v>
      </c>
      <c r="G265" s="8">
        <f>209988.96-172.8</f>
        <v>209816.16</v>
      </c>
      <c r="H265" s="8">
        <f>250671.46-166.82</f>
        <v>250504.63999999998</v>
      </c>
      <c r="I265" s="8">
        <v>544944.1</v>
      </c>
      <c r="J265" s="8">
        <v>544944.1</v>
      </c>
    </row>
    <row r="266" spans="1:10" ht="15.75">
      <c r="A266" s="6"/>
      <c r="B266" s="14"/>
      <c r="C266" s="15"/>
      <c r="D266" s="15"/>
      <c r="E266" s="15"/>
      <c r="F266" s="15"/>
      <c r="G266" s="15"/>
      <c r="H266" s="15"/>
      <c r="I266" s="15"/>
      <c r="J266" s="16"/>
    </row>
    <row r="267" spans="1:10" ht="15.75">
      <c r="A267" s="6"/>
      <c r="B267" s="7" t="s">
        <v>13</v>
      </c>
      <c r="C267" s="8">
        <f>C269+C270+C271</f>
        <v>1255152.7880000002</v>
      </c>
      <c r="D267" s="8">
        <f>D269+D270+D271</f>
        <v>1492449.97</v>
      </c>
      <c r="E267" s="8">
        <f>E269+E270+E271</f>
        <v>1382346.72</v>
      </c>
      <c r="F267" s="8">
        <f t="shared" ref="F267:J267" si="55">F269+F270+F271</f>
        <v>1230050.02</v>
      </c>
      <c r="G267" s="8">
        <f t="shared" si="55"/>
        <v>1090867.1000000001</v>
      </c>
      <c r="H267" s="8">
        <f t="shared" si="55"/>
        <v>1091539.5</v>
      </c>
      <c r="I267" s="8">
        <f t="shared" si="55"/>
        <v>544944.1</v>
      </c>
      <c r="J267" s="8">
        <f t="shared" si="55"/>
        <v>544944.1</v>
      </c>
    </row>
    <row r="268" spans="1:10" ht="15.75">
      <c r="A268" s="6"/>
      <c r="B268" s="7" t="s">
        <v>6</v>
      </c>
      <c r="C268" s="8"/>
      <c r="D268" s="8"/>
      <c r="E268" s="8"/>
      <c r="F268" s="8"/>
      <c r="G268" s="8"/>
      <c r="H268" s="8"/>
      <c r="I268" s="8"/>
      <c r="J268" s="8"/>
    </row>
    <row r="269" spans="1:10" ht="15.75">
      <c r="A269" s="6"/>
      <c r="B269" s="7" t="s">
        <v>7</v>
      </c>
      <c r="C269" s="8">
        <f t="shared" ref="C269:J271" si="56">C12+C263</f>
        <v>7296.2800000000007</v>
      </c>
      <c r="D269" s="8">
        <f t="shared" si="56"/>
        <v>5067.38</v>
      </c>
      <c r="E269" s="8">
        <f t="shared" si="56"/>
        <v>5512.92</v>
      </c>
      <c r="F269" s="8">
        <f t="shared" si="56"/>
        <v>8315.1</v>
      </c>
      <c r="G269" s="8">
        <f t="shared" si="56"/>
        <v>5609.9000000000005</v>
      </c>
      <c r="H269" s="8">
        <f t="shared" si="56"/>
        <v>5417.8</v>
      </c>
      <c r="I269" s="8">
        <f t="shared" si="56"/>
        <v>0</v>
      </c>
      <c r="J269" s="8">
        <f t="shared" si="56"/>
        <v>0</v>
      </c>
    </row>
    <row r="270" spans="1:10" ht="15.75">
      <c r="A270" s="6"/>
      <c r="B270" s="7" t="s">
        <v>8</v>
      </c>
      <c r="C270" s="8">
        <f t="shared" si="56"/>
        <v>551686.06900000002</v>
      </c>
      <c r="D270" s="8">
        <f t="shared" si="56"/>
        <v>752115.84</v>
      </c>
      <c r="E270" s="8">
        <f t="shared" si="56"/>
        <v>555291.89</v>
      </c>
      <c r="F270" s="8">
        <f t="shared" si="56"/>
        <v>593772</v>
      </c>
      <c r="G270" s="8">
        <f t="shared" si="56"/>
        <v>530996.19999999995</v>
      </c>
      <c r="H270" s="8">
        <f t="shared" si="56"/>
        <v>529371.60000000009</v>
      </c>
      <c r="I270" s="8">
        <f t="shared" si="56"/>
        <v>0</v>
      </c>
      <c r="J270" s="8">
        <f t="shared" si="56"/>
        <v>0</v>
      </c>
    </row>
    <row r="271" spans="1:10" ht="15.75">
      <c r="A271" s="6"/>
      <c r="B271" s="7" t="s">
        <v>9</v>
      </c>
      <c r="C271" s="8">
        <f t="shared" si="56"/>
        <v>696170.43900000001</v>
      </c>
      <c r="D271" s="8">
        <f t="shared" si="56"/>
        <v>735266.75</v>
      </c>
      <c r="E271" s="8">
        <f t="shared" si="56"/>
        <v>821541.90999999992</v>
      </c>
      <c r="F271" s="8">
        <f t="shared" si="56"/>
        <v>627962.91999999993</v>
      </c>
      <c r="G271" s="8">
        <f t="shared" si="56"/>
        <v>554261</v>
      </c>
      <c r="H271" s="8">
        <f t="shared" si="56"/>
        <v>556750.1</v>
      </c>
      <c r="I271" s="8">
        <f t="shared" si="56"/>
        <v>544944.1</v>
      </c>
      <c r="J271" s="8">
        <f t="shared" si="56"/>
        <v>544944.1</v>
      </c>
    </row>
    <row r="273" spans="3:10">
      <c r="D273" s="11"/>
    </row>
    <row r="274" spans="3:10">
      <c r="C274" s="2"/>
      <c r="D274" s="2"/>
      <c r="E274" s="2"/>
      <c r="F274" s="2"/>
      <c r="G274" s="2"/>
      <c r="H274" s="2"/>
      <c r="I274" s="2"/>
      <c r="J274" s="2"/>
    </row>
    <row r="275" spans="3:10">
      <c r="D275" s="11"/>
    </row>
    <row r="276" spans="3:10">
      <c r="C276" s="3"/>
      <c r="D276" s="3"/>
      <c r="E276" s="3"/>
      <c r="F276" s="3"/>
      <c r="G276" s="3"/>
      <c r="H276" s="3"/>
      <c r="I276" s="3"/>
      <c r="J276" s="3"/>
    </row>
  </sheetData>
  <autoFilter ref="A9:J259"/>
  <customSheetViews>
    <customSheetView guid="{A0F7F2F3-C9E4-4DF1-9816-DD7CC1DD17F8}" topLeftCell="A2">
      <pane ySplit="9" topLeftCell="A11" activePane="bottomLeft" state="frozen"/>
      <selection pane="bottomLeft" activeCell="C8" sqref="C8:J9"/>
      <pageMargins left="0.7" right="0.7" top="0.75" bottom="0.75" header="0.3" footer="0.3"/>
      <pageSetup paperSize="9" orientation="portrait" horizontalDpi="180" verticalDpi="180" r:id="rId1"/>
    </customSheetView>
    <customSheetView guid="{BBE89282-A6B6-4272-831B-98E287C48E3E}" topLeftCell="A2">
      <pane ySplit="9" topLeftCell="A199" activePane="bottomLeft" state="frozen"/>
      <selection pane="bottomLeft" activeCell="B211" sqref="B211"/>
      <pageMargins left="0.7" right="0.7" top="0.75" bottom="0.75" header="0.3" footer="0.3"/>
      <pageSetup paperSize="9" orientation="portrait" horizontalDpi="180" verticalDpi="180" r:id="rId2"/>
    </customSheetView>
    <customSheetView guid="{5D7D9C16-A778-4977-83E4-AD6584AB4D53}" topLeftCell="A2">
      <pane ySplit="9" topLeftCell="A23" activePane="bottomLeft" state="frozen"/>
      <selection pane="bottomLeft" activeCell="C35" sqref="C35"/>
      <pageMargins left="0.7" right="0.7" top="0.75" bottom="0.75" header="0.3" footer="0.3"/>
      <pageSetup paperSize="9" orientation="portrait" horizontalDpi="180" verticalDpi="180" r:id="rId3"/>
    </customSheetView>
  </customSheetViews>
  <mergeCells count="13">
    <mergeCell ref="E1:J1"/>
    <mergeCell ref="E2:J2"/>
    <mergeCell ref="A7:A8"/>
    <mergeCell ref="B7:B8"/>
    <mergeCell ref="D7:D8"/>
    <mergeCell ref="A4:J4"/>
    <mergeCell ref="A5:J5"/>
    <mergeCell ref="A6:J6"/>
    <mergeCell ref="B266:J266"/>
    <mergeCell ref="B260:J260"/>
    <mergeCell ref="C7:C8"/>
    <mergeCell ref="E7:E8"/>
    <mergeCell ref="F7:J7"/>
  </mergeCells>
  <pageMargins left="1.3779527559055118" right="0.78740157480314965" top="0.39370078740157483" bottom="0.78740157480314965" header="0.31496062992125984" footer="0.31496062992125984"/>
  <pageSetup paperSize="9" scale="55" fitToHeight="0" orientation="portrait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A0F7F2F3-C9E4-4DF1-9816-DD7CC1DD17F8}">
      <pageMargins left="0.7" right="0.7" top="0.75" bottom="0.75" header="0.3" footer="0.3"/>
      <pageSetup paperSize="9" orientation="portrait" horizontalDpi="180" verticalDpi="180" r:id="rId1"/>
    </customSheetView>
    <customSheetView guid="{BBE89282-A6B6-4272-831B-98E287C48E3E}">
      <pageMargins left="0.7" right="0.7" top="0.75" bottom="0.75" header="0.3" footer="0.3"/>
      <pageSetup paperSize="9" orientation="portrait" horizontalDpi="180" verticalDpi="180" r:id="rId2"/>
    </customSheetView>
    <customSheetView guid="{5D7D9C16-A778-4977-83E4-AD6584AB4D53}">
      <pageMargins left="0.7" right="0.7" top="0.75" bottom="0.75" header="0.3" footer="0.3"/>
      <pageSetup paperSize="9" orientation="portrait" horizontalDpi="180" verticalDpi="180" r:id="rId3"/>
    </customSheetView>
  </customSheetViews>
  <pageMargins left="0.7" right="0.7" top="0.75" bottom="0.75" header="0.3" footer="0.3"/>
  <pageSetup paperSize="9" orientation="portrait" horizontalDpi="180" verticalDpi="180" r:id="rId4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A0F7F2F3-C9E4-4DF1-9816-DD7CC1DD17F8}">
      <pageMargins left="0.7" right="0.7" top="0.75" bottom="0.75" header="0.3" footer="0.3"/>
      <pageSetup paperSize="9" orientation="portrait" horizontalDpi="180" verticalDpi="180" r:id="rId1"/>
    </customSheetView>
    <customSheetView guid="{BBE89282-A6B6-4272-831B-98E287C48E3E}">
      <pageMargins left="0.7" right="0.7" top="0.75" bottom="0.75" header="0.3" footer="0.3"/>
      <pageSetup paperSize="9" orientation="portrait" horizontalDpi="180" verticalDpi="180" r:id="rId2"/>
    </customSheetView>
    <customSheetView guid="{5D7D9C16-A778-4977-83E4-AD6584AB4D53}">
      <pageMargins left="0.7" right="0.7" top="0.75" bottom="0.75" header="0.3" footer="0.3"/>
      <pageSetup paperSize="9" orientation="portrait" horizontalDpi="180" verticalDpi="180" r:id="rId3"/>
    </customSheetView>
  </customSheetViews>
  <pageMargins left="0.7" right="0.7" top="0.75" bottom="0.75" header="0.3" footer="0.3"/>
  <pageSetup paperSize="9" orientation="portrait" horizontalDpi="180" verticalDpi="18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 Екатерина Владимировна</dc:creator>
  <cp:lastModifiedBy>Finansist-8</cp:lastModifiedBy>
  <cp:lastPrinted>2017-11-13T10:09:18Z</cp:lastPrinted>
  <dcterms:created xsi:type="dcterms:W3CDTF">2006-09-28T05:33:49Z</dcterms:created>
  <dcterms:modified xsi:type="dcterms:W3CDTF">2017-11-13T10:09:20Z</dcterms:modified>
</cp:coreProperties>
</file>